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55" yWindow="65521" windowWidth="2385" windowHeight="4545" tabRatio="837" activeTab="2"/>
  </bookViews>
  <sheets>
    <sheet name="ConCBS" sheetId="1" r:id="rId1"/>
    <sheet name="ConCPL" sheetId="2" r:id="rId2"/>
    <sheet name="CCFS" sheetId="3" r:id="rId3"/>
    <sheet name="CSCE" sheetId="4" r:id="rId4"/>
  </sheets>
  <definedNames>
    <definedName name="_xlnm.Print_Area" localSheetId="2">'CCFS'!$A$1:$I$61</definedName>
    <definedName name="_xlnm.Print_Area" localSheetId="3">'CSCE'!$A$1:$O$97</definedName>
  </definedNames>
  <calcPr fullCalcOnLoad="1"/>
</workbook>
</file>

<file path=xl/sharedStrings.xml><?xml version="1.0" encoding="utf-8"?>
<sst xmlns="http://schemas.openxmlformats.org/spreadsheetml/2006/main" count="237" uniqueCount="149">
  <si>
    <t>Minority Interest</t>
  </si>
  <si>
    <t>RM'000</t>
  </si>
  <si>
    <t xml:space="preserve">Current </t>
  </si>
  <si>
    <t>Cash and cash equivalents</t>
  </si>
  <si>
    <t>Total</t>
  </si>
  <si>
    <t>Revenue</t>
  </si>
  <si>
    <t xml:space="preserve">Dividend </t>
  </si>
  <si>
    <t>CONDENSED CONSOLIDATED INCOME STATEMENT</t>
  </si>
  <si>
    <t>Share of results of associates</t>
  </si>
  <si>
    <t>Profit before tax</t>
  </si>
  <si>
    <t>Current</t>
  </si>
  <si>
    <t>KELADI MAJU BERHAD</t>
  </si>
  <si>
    <t>CASH FLOW FROM OPERATING ACITIVITIES</t>
  </si>
  <si>
    <t>Adjustment for :</t>
  </si>
  <si>
    <t>Depreciation</t>
  </si>
  <si>
    <t>Amortisation of reserve on consolidation</t>
  </si>
  <si>
    <t>Operating profit before working capital changes</t>
  </si>
  <si>
    <t>Receivables</t>
  </si>
  <si>
    <t>Increase/(Decrease) in:</t>
  </si>
  <si>
    <t>Payables</t>
  </si>
  <si>
    <t>Tax paid</t>
  </si>
  <si>
    <t>CASH FLOW FROM INVESTING ACTIVITIES</t>
  </si>
  <si>
    <t>Interest received</t>
  </si>
  <si>
    <t>Dividend paid to minority shareholders</t>
  </si>
  <si>
    <t>Capital</t>
  </si>
  <si>
    <t>Reserve</t>
  </si>
  <si>
    <t>Retained</t>
  </si>
  <si>
    <t>Profit</t>
  </si>
  <si>
    <t>Net profit for the year</t>
  </si>
  <si>
    <t xml:space="preserve">Share </t>
  </si>
  <si>
    <t>9 months quarter ended 31 October 2001</t>
  </si>
  <si>
    <t>At 1 February 2001</t>
  </si>
  <si>
    <t>At 31 October 2001</t>
  </si>
  <si>
    <t>Premium</t>
  </si>
  <si>
    <t>Goodwill on consolidation arising from</t>
  </si>
  <si>
    <t xml:space="preserve">acquisition of additional interest in a </t>
  </si>
  <si>
    <t>subsidiary</t>
  </si>
  <si>
    <t>No of shares</t>
  </si>
  <si>
    <t>(Company No:154232-K)</t>
  </si>
  <si>
    <t>(Incorporated in Malaysia under the Companies Act, 1965)</t>
  </si>
  <si>
    <t>(Company No: 154232-K)</t>
  </si>
  <si>
    <t>(Audited)</t>
  </si>
  <si>
    <t>Decrease/(Increase) in:</t>
  </si>
  <si>
    <t>as at</t>
  </si>
  <si>
    <t>(Unaudited)</t>
  </si>
  <si>
    <t>Share</t>
  </si>
  <si>
    <t>Non-Distributable</t>
  </si>
  <si>
    <t>Dividend paid</t>
  </si>
  <si>
    <t>(The Condensed Consolidated Statements of Changes in Equity should be read in conjuction with the</t>
  </si>
  <si>
    <t>(The Condensed Consolidated Balance Sheet should be read in conjuction with the</t>
  </si>
  <si>
    <t>(The Condensed Consolidated Income Statement should be read in conjuction with the</t>
  </si>
  <si>
    <t>(The Condensed Consolidated Cash Flow Statements should be read in conjuction with the</t>
  </si>
  <si>
    <t>N/A</t>
  </si>
  <si>
    <t>Distributable</t>
  </si>
  <si>
    <t>At 31 January 2002</t>
  </si>
  <si>
    <t xml:space="preserve">acquisition of additional interest in subsidiary </t>
  </si>
  <si>
    <t>Financial Year ended 31 January 2002</t>
  </si>
  <si>
    <t>Cash and cash equivalent comprise of :</t>
  </si>
  <si>
    <t xml:space="preserve">Short Term Deposit with Licensed Banks </t>
  </si>
  <si>
    <t>Cash and Bank Balance</t>
  </si>
  <si>
    <t>CONDENSED CONSOLIDATED STATEMENT OF CHANGES IN EQUITY</t>
  </si>
  <si>
    <t>CONDENSED CONSOLIDATED CASH FLOW STATEMENT</t>
  </si>
  <si>
    <t>Property, plant and equipment</t>
  </si>
  <si>
    <t>Investment in associates</t>
  </si>
  <si>
    <t>Other investments</t>
  </si>
  <si>
    <t>Land held for property development</t>
  </si>
  <si>
    <t>Share capital</t>
  </si>
  <si>
    <t>Additions to land held for property development</t>
  </si>
  <si>
    <t>CASH FLOW FROM FINANCING ACTIVITY</t>
  </si>
  <si>
    <t>Cash and cash equivalents at beginning of year</t>
  </si>
  <si>
    <t>Cash and cash equivalents at end of the period</t>
  </si>
  <si>
    <t>Dividend paid to shareholders of the company</t>
  </si>
  <si>
    <t>Net cash used in financing activity</t>
  </si>
  <si>
    <t>Proceeds from disposal of property, plant and equipment</t>
  </si>
  <si>
    <t>Interest income</t>
  </si>
  <si>
    <t>Acquisition of a subsidiary, net of cash acquired</t>
  </si>
  <si>
    <t>TOTAL ASSETS</t>
  </si>
  <si>
    <t>Investment properties</t>
  </si>
  <si>
    <t>ASSETS</t>
  </si>
  <si>
    <t>Non-current assets</t>
  </si>
  <si>
    <t>Current assets</t>
  </si>
  <si>
    <t>EQUITY AND LIABILITIES</t>
  </si>
  <si>
    <t>Equity attributable to equity holders of the parent</t>
  </si>
  <si>
    <t>Share premium</t>
  </si>
  <si>
    <t>Capital reserve</t>
  </si>
  <si>
    <t>Retained profits</t>
  </si>
  <si>
    <t>Minority interest</t>
  </si>
  <si>
    <t>Non-current liabilities</t>
  </si>
  <si>
    <t>Deferred tax liabilities</t>
  </si>
  <si>
    <t>Current liabilities</t>
  </si>
  <si>
    <t>Total liabilities</t>
  </si>
  <si>
    <t>TOTAL EQUITY AND LIABILITIES</t>
  </si>
  <si>
    <t>Total equity</t>
  </si>
  <si>
    <t>Minority</t>
  </si>
  <si>
    <t>Interest</t>
  </si>
  <si>
    <t>Equity</t>
  </si>
  <si>
    <t>Attributable to Equity Holders of the Parent</t>
  </si>
  <si>
    <t>Net profit for the period</t>
  </si>
  <si>
    <t>Cost of sales</t>
  </si>
  <si>
    <t>Gross profit</t>
  </si>
  <si>
    <t>Other operating income</t>
  </si>
  <si>
    <t>Administrative expenses</t>
  </si>
  <si>
    <t>Finance cost</t>
  </si>
  <si>
    <t>Share of profit/ (loss) of associates</t>
  </si>
  <si>
    <t>Income tax expense</t>
  </si>
  <si>
    <t>Attributable to:</t>
  </si>
  <si>
    <t>Equity holders of the parent</t>
  </si>
  <si>
    <t>Earnings per share attributable to equity holders of the parent:</t>
  </si>
  <si>
    <t xml:space="preserve"> - Basic (sen)</t>
  </si>
  <si>
    <t>- Diluted (sen)</t>
  </si>
  <si>
    <t>Additions to investment in associates</t>
  </si>
  <si>
    <t>Receivables, deposits and prepayments</t>
  </si>
  <si>
    <t>Current tax assets</t>
  </si>
  <si>
    <t>Current tax liabilities</t>
  </si>
  <si>
    <t>Payables and accruals</t>
  </si>
  <si>
    <t>At 1 February 2007</t>
  </si>
  <si>
    <t>(RM)</t>
  </si>
  <si>
    <t xml:space="preserve">Additions to property, plant and equipment </t>
  </si>
  <si>
    <t>Net assets per share attributable to equity holders of the parent</t>
  </si>
  <si>
    <t>year to</t>
  </si>
  <si>
    <t>Preceding</t>
  </si>
  <si>
    <t>Individual Quarter</t>
  </si>
  <si>
    <t>Cumulative Quarter</t>
  </si>
  <si>
    <t>Current year</t>
  </si>
  <si>
    <t>quarter to</t>
  </si>
  <si>
    <t>Preceding year</t>
  </si>
  <si>
    <t>Completed development properties</t>
  </si>
  <si>
    <t>At 1 February 2008</t>
  </si>
  <si>
    <t xml:space="preserve"> Annual Financial Report for the year ended 31 January 2008)</t>
  </si>
  <si>
    <t>Property development costs</t>
  </si>
  <si>
    <t>Cash generated used in operating activities</t>
  </si>
  <si>
    <t>Completed developed properties</t>
  </si>
  <si>
    <t>Transfer from deferred tax</t>
  </si>
  <si>
    <t>deemed no longer require</t>
  </si>
  <si>
    <t>Net cash generated from operating activities</t>
  </si>
  <si>
    <t>Net cash (used in)/ generated from investing activities</t>
  </si>
  <si>
    <t>Net (decrease)/ increase in cash and cash equivalents</t>
  </si>
  <si>
    <t>CONDENSED CONSOLIDATED BALANCE SHEET As At 31 JANUARY 2009</t>
  </si>
  <si>
    <t>For The Financial Period Ended 31 January 2009</t>
  </si>
  <si>
    <t>12 months Ended 31 January 2008</t>
  </si>
  <si>
    <t>At 31 January 2008</t>
  </si>
  <si>
    <t>Tranfer on realisation</t>
  </si>
  <si>
    <t>The figures have not been audited</t>
  </si>
  <si>
    <t>Impairement loss on land held for property development</t>
  </si>
  <si>
    <t>Plant and equipment written off</t>
  </si>
  <si>
    <t>Gain on disposal of property, plant and equipments</t>
  </si>
  <si>
    <t>At 31 January 2009</t>
  </si>
  <si>
    <t>12 months Ended 31 January 2009</t>
  </si>
  <si>
    <t>For The Financial Period Ended 31 January 2008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</si>
</sst>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#,##0;[Red]#,##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"/>
    <numFmt numFmtId="179" formatCode="0.0"/>
    <numFmt numFmtId="180" formatCode="0.0%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_);_(* \(#,##0.0\);_(* &quot;-&quot;?_);_(@_)"/>
    <numFmt numFmtId="185" formatCode="0.000%"/>
    <numFmt numFmtId="186" formatCode="_(* #,##0.000_);_(* \(#,##0.000\);_(* &quot;-&quot;???_);_(@_)"/>
    <numFmt numFmtId="187" formatCode="#,##0.0"/>
  </numFmts>
  <fonts count="43">
    <font>
      <sz val="12"/>
      <name val="Times New Roman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171" fontId="0" fillId="0" borderId="0" xfId="42" applyNumberFormat="1" applyFont="1" applyAlignment="1">
      <alignment/>
    </xf>
    <xf numFmtId="171" fontId="0" fillId="0" borderId="10" xfId="42" applyNumberFormat="1" applyFont="1" applyBorder="1" applyAlignment="1">
      <alignment/>
    </xf>
    <xf numFmtId="171" fontId="0" fillId="0" borderId="0" xfId="42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1" fontId="1" fillId="0" borderId="11" xfId="42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71" fontId="0" fillId="0" borderId="0" xfId="42" applyNumberFormat="1" applyFont="1" applyFill="1" applyAlignment="1">
      <alignment/>
    </xf>
    <xf numFmtId="171" fontId="0" fillId="0" borderId="0" xfId="0" applyNumberFormat="1" applyBorder="1" applyAlignment="1">
      <alignment/>
    </xf>
    <xf numFmtId="171" fontId="0" fillId="0" borderId="12" xfId="42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3" fontId="0" fillId="0" borderId="0" xfId="42" applyFont="1" applyBorder="1" applyAlignment="1">
      <alignment/>
    </xf>
    <xf numFmtId="171" fontId="0" fillId="0" borderId="10" xfId="42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71" fontId="0" fillId="0" borderId="0" xfId="42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171" fontId="1" fillId="0" borderId="0" xfId="42" applyNumberFormat="1" applyFont="1" applyFill="1" applyBorder="1" applyAlignment="1">
      <alignment/>
    </xf>
    <xf numFmtId="171" fontId="0" fillId="0" borderId="13" xfId="42" applyNumberFormat="1" applyFont="1" applyBorder="1" applyAlignment="1">
      <alignment/>
    </xf>
    <xf numFmtId="15" fontId="1" fillId="0" borderId="0" xfId="0" applyNumberFormat="1" applyFont="1" applyBorder="1" applyAlignment="1">
      <alignment horizontal="center"/>
    </xf>
    <xf numFmtId="15" fontId="1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3" borderId="0" xfId="0" applyFont="1" applyFill="1" applyBorder="1" applyAlignment="1">
      <alignment/>
    </xf>
    <xf numFmtId="171" fontId="0" fillId="0" borderId="12" xfId="42" applyNumberFormat="1" applyFont="1" applyFill="1" applyBorder="1" applyAlignment="1">
      <alignment/>
    </xf>
    <xf numFmtId="171" fontId="0" fillId="0" borderId="13" xfId="42" applyNumberFormat="1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71" fontId="1" fillId="33" borderId="0" xfId="42" applyNumberFormat="1" applyFont="1" applyFill="1" applyBorder="1" applyAlignment="1">
      <alignment/>
    </xf>
    <xf numFmtId="171" fontId="1" fillId="0" borderId="11" xfId="42" applyNumberFormat="1" applyFont="1" applyFill="1" applyBorder="1" applyAlignment="1">
      <alignment/>
    </xf>
    <xf numFmtId="171" fontId="1" fillId="0" borderId="11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71" fontId="0" fillId="33" borderId="0" xfId="42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71" fontId="1" fillId="0" borderId="14" xfId="42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71" fontId="0" fillId="0" borderId="15" xfId="42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171" fontId="0" fillId="0" borderId="17" xfId="42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71" fontId="0" fillId="0" borderId="0" xfId="0" applyNumberFormat="1" applyAlignment="1">
      <alignment/>
    </xf>
    <xf numFmtId="171" fontId="0" fillId="0" borderId="23" xfId="42" applyNumberFormat="1" applyFont="1" applyBorder="1" applyAlignment="1">
      <alignment/>
    </xf>
    <xf numFmtId="171" fontId="0" fillId="0" borderId="23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1" fontId="0" fillId="0" borderId="24" xfId="42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71" fontId="0" fillId="0" borderId="0" xfId="42" applyNumberFormat="1" applyFont="1" applyBorder="1" applyAlignment="1">
      <alignment/>
    </xf>
    <xf numFmtId="171" fontId="1" fillId="0" borderId="25" xfId="0" applyNumberFormat="1" applyFont="1" applyBorder="1" applyAlignment="1">
      <alignment/>
    </xf>
    <xf numFmtId="0" fontId="0" fillId="0" borderId="0" xfId="0" applyBorder="1" applyAlignment="1" quotePrefix="1">
      <alignment/>
    </xf>
    <xf numFmtId="43" fontId="0" fillId="0" borderId="25" xfId="42" applyFont="1" applyFill="1" applyBorder="1" applyAlignment="1">
      <alignment/>
    </xf>
    <xf numFmtId="43" fontId="0" fillId="0" borderId="25" xfId="42" applyFont="1" applyBorder="1" applyAlignment="1">
      <alignment/>
    </xf>
    <xf numFmtId="43" fontId="0" fillId="0" borderId="25" xfId="42" applyFont="1" applyFill="1" applyBorder="1" applyAlignment="1">
      <alignment horizontal="right"/>
    </xf>
    <xf numFmtId="43" fontId="0" fillId="0" borderId="25" xfId="42" applyFont="1" applyBorder="1" applyAlignment="1">
      <alignment horizontal="right"/>
    </xf>
    <xf numFmtId="0" fontId="0" fillId="0" borderId="0" xfId="0" applyFont="1" applyFill="1" applyBorder="1" applyAlignment="1">
      <alignment/>
    </xf>
    <xf numFmtId="171" fontId="0" fillId="0" borderId="0" xfId="42" applyNumberFormat="1" applyFont="1" applyFill="1" applyBorder="1" applyAlignment="1">
      <alignment/>
    </xf>
    <xf numFmtId="171" fontId="0" fillId="0" borderId="13" xfId="42" applyNumberFormat="1" applyFont="1" applyBorder="1" applyAlignment="1">
      <alignment/>
    </xf>
    <xf numFmtId="171" fontId="0" fillId="0" borderId="13" xfId="42" applyNumberFormat="1" applyFont="1" applyFill="1" applyBorder="1" applyAlignment="1">
      <alignment/>
    </xf>
    <xf numFmtId="171" fontId="0" fillId="0" borderId="12" xfId="42" applyNumberFormat="1" applyFont="1" applyBorder="1" applyAlignment="1">
      <alignment/>
    </xf>
    <xf numFmtId="171" fontId="0" fillId="0" borderId="12" xfId="42" applyNumberFormat="1" applyFont="1" applyFill="1" applyBorder="1" applyAlignment="1">
      <alignment/>
    </xf>
    <xf numFmtId="43" fontId="0" fillId="0" borderId="0" xfId="42" applyNumberFormat="1" applyFont="1" applyAlignment="1">
      <alignment/>
    </xf>
    <xf numFmtId="171" fontId="0" fillId="0" borderId="23" xfId="42" applyNumberFormat="1" applyFont="1" applyBorder="1" applyAlignment="1">
      <alignment/>
    </xf>
    <xf numFmtId="0" fontId="0" fillId="0" borderId="0" xfId="0" applyAlignment="1" quotePrefix="1">
      <alignment/>
    </xf>
    <xf numFmtId="171" fontId="1" fillId="0" borderId="10" xfId="42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495300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495300</xdr:colOff>
      <xdr:row>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485775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485775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9">
      <selection activeCell="E54" sqref="E54"/>
    </sheetView>
  </sheetViews>
  <sheetFormatPr defaultColWidth="9.00390625" defaultRowHeight="15.75"/>
  <cols>
    <col min="1" max="1" width="4.25390625" style="0" customWidth="1"/>
    <col min="2" max="2" width="11.125" style="0" customWidth="1"/>
    <col min="3" max="3" width="37.00390625" style="0" customWidth="1"/>
    <col min="4" max="4" width="2.375" style="0" customWidth="1"/>
    <col min="5" max="5" width="12.00390625" style="0" customWidth="1"/>
    <col min="6" max="7" width="3.00390625" style="0" customWidth="1"/>
    <col min="8" max="8" width="12.125" style="0" customWidth="1"/>
    <col min="9" max="9" width="2.875" style="0" customWidth="1"/>
  </cols>
  <sheetData>
    <row r="1" spans="2:8" ht="18.75">
      <c r="B1" s="52"/>
      <c r="C1" s="52" t="s">
        <v>11</v>
      </c>
      <c r="D1" s="52"/>
      <c r="E1" s="52"/>
      <c r="F1" s="52"/>
      <c r="G1" s="52"/>
      <c r="H1" s="52"/>
    </row>
    <row r="2" spans="2:8" ht="15.75">
      <c r="B2" s="51"/>
      <c r="C2" s="51" t="s">
        <v>40</v>
      </c>
      <c r="D2" s="51"/>
      <c r="E2" s="51"/>
      <c r="F2" s="51"/>
      <c r="G2" s="51"/>
      <c r="H2" s="51"/>
    </row>
    <row r="3" spans="2:8" ht="15.75">
      <c r="B3" s="51"/>
      <c r="C3" s="51" t="s">
        <v>39</v>
      </c>
      <c r="D3" s="51"/>
      <c r="E3" s="51"/>
      <c r="F3" s="51"/>
      <c r="G3" s="51"/>
      <c r="H3" s="51"/>
    </row>
    <row r="4" spans="1:8" ht="16.5" thickBot="1">
      <c r="A4" s="53"/>
      <c r="B4" s="53"/>
      <c r="C4" s="53"/>
      <c r="D4" s="53"/>
      <c r="E4" s="53"/>
      <c r="F4" s="53"/>
      <c r="G4" s="53"/>
      <c r="H4" s="53"/>
    </row>
    <row r="5" spans="1:8" ht="15.75">
      <c r="A5" s="26"/>
      <c r="B5" s="26"/>
      <c r="C5" s="26"/>
      <c r="D5" s="26"/>
      <c r="E5" s="26"/>
      <c r="F5" s="26"/>
      <c r="G5" s="26"/>
      <c r="H5" s="26"/>
    </row>
    <row r="6" spans="1:8" ht="15.75">
      <c r="A6" s="26"/>
      <c r="B6" s="26"/>
      <c r="C6" s="26"/>
      <c r="D6" s="26"/>
      <c r="E6" s="26"/>
      <c r="F6" s="26"/>
      <c r="G6" s="26"/>
      <c r="H6" s="26"/>
    </row>
    <row r="7" ht="15.75">
      <c r="A7" s="1" t="s">
        <v>137</v>
      </c>
    </row>
    <row r="8" spans="1:9" ht="15.75">
      <c r="A8" s="17"/>
      <c r="B8" s="7"/>
      <c r="C8" s="7"/>
      <c r="D8" s="7"/>
      <c r="E8" s="7"/>
      <c r="F8" s="7"/>
      <c r="G8" s="7"/>
      <c r="H8" s="7"/>
      <c r="I8" s="7"/>
    </row>
    <row r="9" spans="1:9" ht="15.75">
      <c r="A9" s="7"/>
      <c r="B9" s="7"/>
      <c r="C9" s="7"/>
      <c r="D9" s="7"/>
      <c r="E9" s="9" t="s">
        <v>44</v>
      </c>
      <c r="F9" s="9"/>
      <c r="G9" s="9"/>
      <c r="H9" s="9" t="s">
        <v>41</v>
      </c>
      <c r="I9" s="7"/>
    </row>
    <row r="10" spans="1:9" ht="15.75">
      <c r="A10" s="7"/>
      <c r="B10" s="7"/>
      <c r="C10" s="7"/>
      <c r="D10" s="7"/>
      <c r="E10" s="9" t="s">
        <v>43</v>
      </c>
      <c r="F10" s="9"/>
      <c r="G10" s="9"/>
      <c r="H10" s="9" t="s">
        <v>43</v>
      </c>
      <c r="I10" s="7"/>
    </row>
    <row r="11" spans="1:9" ht="15.75">
      <c r="A11" s="7"/>
      <c r="B11" s="7"/>
      <c r="C11" s="7"/>
      <c r="D11" s="7"/>
      <c r="E11" s="24">
        <v>39844</v>
      </c>
      <c r="F11" s="9"/>
      <c r="G11" s="9"/>
      <c r="H11" s="24">
        <v>39478</v>
      </c>
      <c r="I11" s="7"/>
    </row>
    <row r="12" spans="1:9" ht="15.75">
      <c r="A12" s="7"/>
      <c r="B12" s="7"/>
      <c r="C12" s="7"/>
      <c r="D12" s="7"/>
      <c r="E12" s="27" t="s">
        <v>1</v>
      </c>
      <c r="F12" s="9"/>
      <c r="G12" s="9"/>
      <c r="H12" s="27" t="s">
        <v>1</v>
      </c>
      <c r="I12" s="7"/>
    </row>
    <row r="13" spans="1:9" ht="15.75">
      <c r="A13" s="7"/>
      <c r="B13" s="7"/>
      <c r="C13" s="7"/>
      <c r="D13" s="7"/>
      <c r="E13" s="7"/>
      <c r="F13" s="7"/>
      <c r="G13" s="7"/>
      <c r="H13" s="7"/>
      <c r="I13" s="7"/>
    </row>
    <row r="14" spans="1:9" ht="15.75">
      <c r="A14" s="17" t="s">
        <v>78</v>
      </c>
      <c r="B14" s="7"/>
      <c r="C14" s="7"/>
      <c r="D14" s="7"/>
      <c r="E14" s="7"/>
      <c r="F14" s="7"/>
      <c r="G14" s="7"/>
      <c r="H14" s="7"/>
      <c r="I14" s="7"/>
    </row>
    <row r="15" spans="1:9" ht="15.75">
      <c r="A15" s="17" t="s">
        <v>79</v>
      </c>
      <c r="B15" s="7"/>
      <c r="C15" s="7"/>
      <c r="D15" s="7"/>
      <c r="E15" s="7"/>
      <c r="F15" s="7"/>
      <c r="G15" s="7"/>
      <c r="H15" s="7"/>
      <c r="I15" s="7"/>
    </row>
    <row r="16" spans="2:9" ht="15.75">
      <c r="B16" t="s">
        <v>62</v>
      </c>
      <c r="D16" s="7"/>
      <c r="E16" s="23">
        <v>21711</v>
      </c>
      <c r="F16" s="4"/>
      <c r="G16" s="4"/>
      <c r="H16" s="30">
        <v>19050</v>
      </c>
      <c r="I16" s="7"/>
    </row>
    <row r="17" spans="2:9" ht="15.75">
      <c r="B17" t="s">
        <v>77</v>
      </c>
      <c r="D17" s="7"/>
      <c r="E17" s="12">
        <v>4277</v>
      </c>
      <c r="F17" s="4"/>
      <c r="G17" s="4"/>
      <c r="H17" s="29">
        <v>4362</v>
      </c>
      <c r="I17" s="7"/>
    </row>
    <row r="18" spans="2:9" ht="15.75">
      <c r="B18" t="s">
        <v>63</v>
      </c>
      <c r="D18" s="7"/>
      <c r="E18" s="12">
        <v>9756</v>
      </c>
      <c r="F18" s="4"/>
      <c r="G18" s="4"/>
      <c r="H18" s="29">
        <v>9818</v>
      </c>
      <c r="I18" s="7"/>
    </row>
    <row r="19" spans="2:9" ht="15.75">
      <c r="B19" t="s">
        <v>64</v>
      </c>
      <c r="D19" s="7"/>
      <c r="E19" s="12">
        <v>400</v>
      </c>
      <c r="F19" s="4"/>
      <c r="G19" s="4"/>
      <c r="H19" s="29">
        <v>400.481</v>
      </c>
      <c r="I19" s="7"/>
    </row>
    <row r="20" spans="2:9" ht="15.75">
      <c r="B20" t="s">
        <v>65</v>
      </c>
      <c r="D20" s="7"/>
      <c r="E20" s="60">
        <v>49756</v>
      </c>
      <c r="F20" s="4"/>
      <c r="G20" s="4"/>
      <c r="H20" s="61">
        <v>48940</v>
      </c>
      <c r="I20" s="7"/>
    </row>
    <row r="21" spans="4:9" ht="15.75">
      <c r="D21" s="7"/>
      <c r="E21" s="11">
        <f>SUM(E16:E20)</f>
        <v>85900</v>
      </c>
      <c r="F21" s="7"/>
      <c r="G21" s="7"/>
      <c r="H21" s="11">
        <f>SUM(H16:H20)</f>
        <v>82570.481</v>
      </c>
      <c r="I21" s="7"/>
    </row>
    <row r="22" spans="1:9" ht="15.75">
      <c r="A22" s="1" t="s">
        <v>80</v>
      </c>
      <c r="D22" s="7"/>
      <c r="E22" s="7"/>
      <c r="F22" s="7"/>
      <c r="G22" s="7"/>
      <c r="H22" s="14"/>
      <c r="I22" s="7"/>
    </row>
    <row r="23" spans="2:9" ht="15.75">
      <c r="B23" t="s">
        <v>129</v>
      </c>
      <c r="D23" s="7"/>
      <c r="E23" s="23">
        <v>19077</v>
      </c>
      <c r="F23" s="4"/>
      <c r="G23" s="4"/>
      <c r="H23" s="30">
        <v>31527</v>
      </c>
      <c r="I23" s="7"/>
    </row>
    <row r="24" spans="2:9" ht="15.75">
      <c r="B24" t="s">
        <v>126</v>
      </c>
      <c r="D24" s="7"/>
      <c r="E24" s="12">
        <v>17423</v>
      </c>
      <c r="F24" s="4"/>
      <c r="G24" s="4"/>
      <c r="H24" s="29">
        <v>15380</v>
      </c>
      <c r="I24" s="7"/>
    </row>
    <row r="25" spans="2:9" ht="15.75">
      <c r="B25" t="s">
        <v>111</v>
      </c>
      <c r="D25" s="7"/>
      <c r="E25" s="12">
        <v>21811</v>
      </c>
      <c r="F25" s="4"/>
      <c r="G25" s="4"/>
      <c r="H25" s="29">
        <v>12214</v>
      </c>
      <c r="I25" s="7"/>
    </row>
    <row r="26" spans="2:9" ht="15.75">
      <c r="B26" t="s">
        <v>112</v>
      </c>
      <c r="D26" s="7"/>
      <c r="E26" s="12">
        <v>139</v>
      </c>
      <c r="F26" s="4"/>
      <c r="G26" s="4"/>
      <c r="H26" s="29">
        <v>1018</v>
      </c>
      <c r="I26" s="7"/>
    </row>
    <row r="27" spans="2:9" ht="15.75">
      <c r="B27" t="s">
        <v>3</v>
      </c>
      <c r="D27" s="7"/>
      <c r="E27" s="60">
        <v>43028</v>
      </c>
      <c r="F27" s="4"/>
      <c r="G27" s="4"/>
      <c r="H27" s="61">
        <v>43303</v>
      </c>
      <c r="I27" s="7"/>
    </row>
    <row r="28" spans="4:9" ht="15.75">
      <c r="D28" s="7"/>
      <c r="E28" s="4">
        <f>SUM(E23:E27)</f>
        <v>101478</v>
      </c>
      <c r="F28" s="4"/>
      <c r="G28" s="4"/>
      <c r="H28" s="4">
        <f>SUM(H23:H27)</f>
        <v>103442</v>
      </c>
      <c r="I28" s="7"/>
    </row>
    <row r="29" spans="3:9" ht="15.75">
      <c r="C29" s="7"/>
      <c r="D29" s="7"/>
      <c r="E29" s="6"/>
      <c r="F29" s="7"/>
      <c r="G29" s="7"/>
      <c r="H29" s="64"/>
      <c r="I29" s="7"/>
    </row>
    <row r="30" spans="1:9" ht="16.5" thickBot="1">
      <c r="A30" s="17" t="s">
        <v>76</v>
      </c>
      <c r="C30" s="7"/>
      <c r="D30" s="7"/>
      <c r="E30" s="66">
        <f>+E21+E28</f>
        <v>187378</v>
      </c>
      <c r="F30" s="7"/>
      <c r="G30" s="7"/>
      <c r="H30" s="66">
        <f>+H21+H28</f>
        <v>186012.481</v>
      </c>
      <c r="I30" s="7"/>
    </row>
    <row r="31" spans="2:9" ht="16.5" thickTop="1">
      <c r="B31" s="7"/>
      <c r="C31" s="7"/>
      <c r="D31" s="7"/>
      <c r="E31" s="7"/>
      <c r="F31" s="7"/>
      <c r="G31" s="7"/>
      <c r="H31" s="14"/>
      <c r="I31" s="7"/>
    </row>
    <row r="32" spans="1:9" ht="15.75">
      <c r="A32" s="1" t="s">
        <v>81</v>
      </c>
      <c r="B32" s="7"/>
      <c r="C32" s="7"/>
      <c r="D32" s="7"/>
      <c r="E32" s="7"/>
      <c r="F32" s="7"/>
      <c r="G32" s="7"/>
      <c r="H32" s="14"/>
      <c r="I32" s="7"/>
    </row>
    <row r="33" spans="1:9" ht="15.75">
      <c r="A33" s="1" t="s">
        <v>82</v>
      </c>
      <c r="C33" s="7"/>
      <c r="D33" s="7"/>
      <c r="E33" s="7"/>
      <c r="F33" s="7"/>
      <c r="G33" s="7"/>
      <c r="H33" s="14"/>
      <c r="I33" s="7"/>
    </row>
    <row r="34" spans="2:9" ht="15.75">
      <c r="B34" t="s">
        <v>66</v>
      </c>
      <c r="C34" s="7"/>
      <c r="D34" s="7"/>
      <c r="E34" s="30">
        <v>75831</v>
      </c>
      <c r="F34" s="7"/>
      <c r="G34" s="7"/>
      <c r="H34" s="30">
        <v>75831</v>
      </c>
      <c r="I34" s="7"/>
    </row>
    <row r="35" spans="2:9" ht="15.75">
      <c r="B35" s="7" t="s">
        <v>83</v>
      </c>
      <c r="C35" s="7"/>
      <c r="D35" s="7"/>
      <c r="E35" s="29">
        <f>+CSCE!F28</f>
        <v>4267.89904</v>
      </c>
      <c r="F35" s="7"/>
      <c r="G35" s="7"/>
      <c r="H35" s="29">
        <v>4268</v>
      </c>
      <c r="I35" s="7"/>
    </row>
    <row r="36" spans="2:9" ht="15.75">
      <c r="B36" s="7" t="s">
        <v>84</v>
      </c>
      <c r="C36" s="7"/>
      <c r="D36" s="7"/>
      <c r="E36" s="29">
        <f>+CSCE!H28</f>
        <v>2418</v>
      </c>
      <c r="F36" s="7"/>
      <c r="G36" s="7"/>
      <c r="H36" s="29">
        <v>2418</v>
      </c>
      <c r="I36" s="7"/>
    </row>
    <row r="37" spans="2:9" ht="15.75">
      <c r="B37" s="7" t="s">
        <v>85</v>
      </c>
      <c r="C37" s="7"/>
      <c r="D37" s="7"/>
      <c r="E37" s="61">
        <f>+CSCE!J28</f>
        <v>89805</v>
      </c>
      <c r="F37" s="7"/>
      <c r="G37" s="7"/>
      <c r="H37" s="61">
        <v>81665</v>
      </c>
      <c r="I37" s="7"/>
    </row>
    <row r="38" spans="2:9" ht="15.75">
      <c r="B38" s="7"/>
      <c r="C38" s="7"/>
      <c r="D38" s="7"/>
      <c r="E38" s="30">
        <f>+E34+E35+E36+E37</f>
        <v>172321.89904</v>
      </c>
      <c r="F38" s="7"/>
      <c r="G38" s="7"/>
      <c r="H38" s="30">
        <f>+H34+H35+H36+H37</f>
        <v>164182</v>
      </c>
      <c r="I38" s="7"/>
    </row>
    <row r="39" spans="1:9" ht="15.75">
      <c r="A39" s="17" t="s">
        <v>86</v>
      </c>
      <c r="C39" s="7"/>
      <c r="D39" s="7"/>
      <c r="E39" s="60">
        <f>+CSCE!N28</f>
        <v>3616</v>
      </c>
      <c r="F39" s="7"/>
      <c r="G39" s="7"/>
      <c r="H39" s="61">
        <v>3101</v>
      </c>
      <c r="I39" s="7"/>
    </row>
    <row r="40" spans="1:9" ht="15.75">
      <c r="A40" s="1" t="s">
        <v>92</v>
      </c>
      <c r="B40" s="17"/>
      <c r="C40" s="7"/>
      <c r="D40" s="7"/>
      <c r="E40" s="22">
        <f>+E38+E39</f>
        <v>175937.89904</v>
      </c>
      <c r="F40" s="7"/>
      <c r="G40" s="7"/>
      <c r="H40" s="22">
        <f>+H38+H39</f>
        <v>167283</v>
      </c>
      <c r="I40" s="7"/>
    </row>
    <row r="41" spans="2:9" ht="15.75">
      <c r="B41" s="17"/>
      <c r="C41" s="7"/>
      <c r="D41" s="7"/>
      <c r="E41" s="18"/>
      <c r="F41" s="7"/>
      <c r="G41" s="7"/>
      <c r="H41" s="18"/>
      <c r="I41" s="7"/>
    </row>
    <row r="42" spans="1:9" ht="15.75">
      <c r="A42" s="1" t="s">
        <v>87</v>
      </c>
      <c r="B42" s="17"/>
      <c r="C42" s="7"/>
      <c r="D42" s="7"/>
      <c r="E42" s="7"/>
      <c r="F42" s="7"/>
      <c r="G42" s="7"/>
      <c r="H42" s="18"/>
      <c r="I42" s="7"/>
    </row>
    <row r="43" spans="2:9" ht="15.75">
      <c r="B43" s="62" t="s">
        <v>88</v>
      </c>
      <c r="C43" s="7"/>
      <c r="D43" s="7"/>
      <c r="E43" s="63">
        <v>12</v>
      </c>
      <c r="F43" s="7"/>
      <c r="G43" s="7"/>
      <c r="H43" s="63">
        <v>12</v>
      </c>
      <c r="I43" s="7"/>
    </row>
    <row r="44" spans="2:9" ht="15.75">
      <c r="B44" s="17"/>
      <c r="C44" s="7"/>
      <c r="D44" s="7"/>
      <c r="E44" s="18">
        <f>+E43</f>
        <v>12</v>
      </c>
      <c r="F44" s="7"/>
      <c r="G44" s="7"/>
      <c r="H44" s="18">
        <f>+H43</f>
        <v>12</v>
      </c>
      <c r="I44" s="7"/>
    </row>
    <row r="45" spans="1:9" ht="15.75">
      <c r="A45" s="1" t="s">
        <v>89</v>
      </c>
      <c r="B45" s="7"/>
      <c r="C45" s="7"/>
      <c r="D45" s="7"/>
      <c r="E45" s="7"/>
      <c r="F45" s="7"/>
      <c r="G45" s="7"/>
      <c r="H45" s="14"/>
      <c r="I45" s="7"/>
    </row>
    <row r="46" spans="2:9" ht="15.75">
      <c r="B46" s="7" t="s">
        <v>114</v>
      </c>
      <c r="C46" s="7"/>
      <c r="D46" s="7"/>
      <c r="E46" s="23">
        <v>9498</v>
      </c>
      <c r="F46" s="4"/>
      <c r="G46" s="4"/>
      <c r="H46" s="30">
        <v>16619</v>
      </c>
      <c r="I46" s="7"/>
    </row>
    <row r="47" spans="2:9" ht="15.75">
      <c r="B47" s="7" t="s">
        <v>113</v>
      </c>
      <c r="C47" s="7"/>
      <c r="D47" s="7"/>
      <c r="E47" s="61">
        <v>1930</v>
      </c>
      <c r="F47" s="18"/>
      <c r="G47" s="18"/>
      <c r="H47" s="61">
        <v>2098</v>
      </c>
      <c r="I47" s="7"/>
    </row>
    <row r="48" spans="2:9" ht="15.75">
      <c r="B48" s="7"/>
      <c r="C48" s="7"/>
      <c r="D48" s="7"/>
      <c r="E48" s="65">
        <f>+E46+E47</f>
        <v>11428</v>
      </c>
      <c r="F48" s="4"/>
      <c r="G48" s="4"/>
      <c r="H48" s="65">
        <f>+H46+H47</f>
        <v>18717</v>
      </c>
      <c r="I48" s="7"/>
    </row>
    <row r="49" spans="2:9" ht="15.75">
      <c r="B49" s="7"/>
      <c r="C49" s="7"/>
      <c r="D49" s="7"/>
      <c r="E49" s="7"/>
      <c r="F49" s="7"/>
      <c r="G49" s="7"/>
      <c r="H49" s="7"/>
      <c r="I49" s="7"/>
    </row>
    <row r="50" spans="1:9" ht="15.75">
      <c r="A50" s="21" t="s">
        <v>90</v>
      </c>
      <c r="B50" s="14"/>
      <c r="C50" s="14"/>
      <c r="D50" s="14"/>
      <c r="E50" s="40">
        <f>+E44+E48</f>
        <v>11440</v>
      </c>
      <c r="F50" s="18"/>
      <c r="G50" s="18"/>
      <c r="H50" s="40">
        <f>+H44+H48</f>
        <v>18729</v>
      </c>
      <c r="I50" s="14"/>
    </row>
    <row r="51" spans="1:9" ht="15.75">
      <c r="A51" s="13"/>
      <c r="B51" s="14"/>
      <c r="C51" s="14"/>
      <c r="D51" s="14"/>
      <c r="E51" s="14"/>
      <c r="F51" s="14"/>
      <c r="G51" s="14"/>
      <c r="H51" s="14"/>
      <c r="I51" s="14"/>
    </row>
    <row r="52" spans="1:9" ht="16.5" thickBot="1">
      <c r="A52" s="21" t="s">
        <v>91</v>
      </c>
      <c r="B52" s="14"/>
      <c r="C52" s="14"/>
      <c r="D52" s="14"/>
      <c r="E52" s="34">
        <f>+E40+E50</f>
        <v>187377.89904</v>
      </c>
      <c r="F52" s="31"/>
      <c r="G52" s="31"/>
      <c r="H52" s="34">
        <f>+H40+H50</f>
        <v>186012</v>
      </c>
      <c r="I52" s="14"/>
    </row>
    <row r="53" spans="1:9" ht="16.5" thickTop="1">
      <c r="A53" s="13"/>
      <c r="B53" s="14"/>
      <c r="C53" s="14"/>
      <c r="D53" s="14"/>
      <c r="E53" s="14"/>
      <c r="F53" s="14"/>
      <c r="G53" s="14"/>
      <c r="H53" s="14"/>
      <c r="I53" s="14"/>
    </row>
    <row r="54" spans="4:9" ht="15.75">
      <c r="D54" s="7"/>
      <c r="E54" s="7"/>
      <c r="F54" s="7"/>
      <c r="G54" s="7"/>
      <c r="H54" s="14"/>
      <c r="I54" s="7"/>
    </row>
    <row r="55" spans="1:7" ht="15.75">
      <c r="A55" t="s">
        <v>118</v>
      </c>
      <c r="F55" s="4"/>
      <c r="G55" s="4"/>
    </row>
    <row r="56" spans="1:8" ht="15.75">
      <c r="A56" s="80" t="s">
        <v>116</v>
      </c>
      <c r="E56" s="78">
        <f>+E38/E34/10</f>
        <v>0.227244661207158</v>
      </c>
      <c r="F56" s="7"/>
      <c r="G56" s="7"/>
      <c r="H56" s="78">
        <f>+H38/H34/10</f>
        <v>0.21651039812214004</v>
      </c>
    </row>
    <row r="57" spans="6:8" ht="15.75">
      <c r="F57" s="7"/>
      <c r="G57" s="7"/>
      <c r="H57" s="13"/>
    </row>
    <row r="58" spans="1:7" ht="15.75">
      <c r="A58" s="38" t="s">
        <v>49</v>
      </c>
      <c r="F58" s="7"/>
      <c r="G58" s="7"/>
    </row>
    <row r="59" spans="1:7" ht="15.75">
      <c r="A59" s="20" t="s">
        <v>128</v>
      </c>
      <c r="F59" s="7"/>
      <c r="G59" s="7"/>
    </row>
  </sheetData>
  <sheetProtection/>
  <printOptions/>
  <pageMargins left="1.29" right="0.75" top="0.41" bottom="0.32" header="0.38" footer="0.24"/>
  <pageSetup fitToHeight="1" fitToWidth="1"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="75" zoomScaleNormal="75" zoomScalePageLayoutView="0" workbookViewId="0" topLeftCell="A1">
      <selection activeCell="J33" sqref="J33"/>
    </sheetView>
  </sheetViews>
  <sheetFormatPr defaultColWidth="9.00390625" defaultRowHeight="15.75"/>
  <cols>
    <col min="1" max="1" width="4.25390625" style="0" customWidth="1"/>
    <col min="2" max="2" width="11.125" style="0" customWidth="1"/>
    <col min="3" max="3" width="25.25390625" style="0" customWidth="1"/>
    <col min="4" max="4" width="12.00390625" style="0" customWidth="1"/>
    <col min="5" max="5" width="1.4921875" style="0" customWidth="1"/>
    <col min="6" max="6" width="14.125" style="0" bestFit="1" customWidth="1"/>
    <col min="7" max="7" width="1.625" style="0" customWidth="1"/>
    <col min="8" max="8" width="13.25390625" style="0" bestFit="1" customWidth="1"/>
    <col min="9" max="9" width="1.12109375" style="0" customWidth="1"/>
    <col min="10" max="10" width="13.25390625" style="0" bestFit="1" customWidth="1"/>
  </cols>
  <sheetData>
    <row r="1" spans="2:10" ht="18.75">
      <c r="B1" s="54"/>
      <c r="C1" s="83" t="s">
        <v>11</v>
      </c>
      <c r="D1" s="83"/>
      <c r="E1" s="83"/>
      <c r="F1" s="83"/>
      <c r="G1" s="83"/>
      <c r="H1" s="83"/>
      <c r="I1" s="83"/>
      <c r="J1" s="83"/>
    </row>
    <row r="2" spans="2:10" ht="15.75">
      <c r="B2" s="26"/>
      <c r="C2" s="84" t="s">
        <v>38</v>
      </c>
      <c r="D2" s="84"/>
      <c r="E2" s="84"/>
      <c r="F2" s="84"/>
      <c r="G2" s="84"/>
      <c r="H2" s="84"/>
      <c r="I2" s="84"/>
      <c r="J2" s="84"/>
    </row>
    <row r="3" spans="2:10" ht="15.75">
      <c r="B3" s="26"/>
      <c r="C3" s="84" t="s">
        <v>39</v>
      </c>
      <c r="D3" s="84"/>
      <c r="E3" s="84"/>
      <c r="F3" s="84"/>
      <c r="G3" s="84"/>
      <c r="H3" s="84"/>
      <c r="I3" s="84"/>
      <c r="J3" s="84"/>
    </row>
    <row r="4" spans="1:10" ht="16.5" thickBot="1">
      <c r="A4" s="53"/>
      <c r="B4" s="53"/>
      <c r="C4" s="53"/>
      <c r="D4" s="53"/>
      <c r="E4" s="53"/>
      <c r="F4" s="53"/>
      <c r="G4" s="53"/>
      <c r="H4" s="53"/>
      <c r="I4" s="53"/>
      <c r="J4" s="53"/>
    </row>
    <row r="5" spans="1:10" ht="15.75">
      <c r="A5" s="26"/>
      <c r="B5" s="26"/>
      <c r="C5" s="26"/>
      <c r="D5" s="26"/>
      <c r="E5" s="26"/>
      <c r="F5" s="26"/>
      <c r="G5" s="26"/>
      <c r="H5" s="26"/>
      <c r="I5" s="26"/>
      <c r="J5" s="26"/>
    </row>
    <row r="6" spans="1:10" ht="15.75">
      <c r="A6" s="26"/>
      <c r="B6" s="26"/>
      <c r="C6" s="26"/>
      <c r="D6" s="26"/>
      <c r="E6" s="26"/>
      <c r="F6" s="26"/>
      <c r="G6" s="26"/>
      <c r="H6" s="26"/>
      <c r="I6" s="26"/>
      <c r="J6" s="26"/>
    </row>
    <row r="7" ht="15.75">
      <c r="A7" s="1" t="s">
        <v>7</v>
      </c>
    </row>
    <row r="8" ht="15.75">
      <c r="A8" s="1" t="s">
        <v>138</v>
      </c>
    </row>
    <row r="9" spans="1:10" ht="15.75">
      <c r="A9" s="82" t="s">
        <v>142</v>
      </c>
      <c r="B9" s="17"/>
      <c r="C9" s="17"/>
      <c r="D9" s="7"/>
      <c r="E9" s="7"/>
      <c r="F9" s="7"/>
      <c r="G9" s="7"/>
      <c r="H9" s="7"/>
      <c r="I9" s="7"/>
      <c r="J9" s="7"/>
    </row>
    <row r="10" spans="1:10" ht="15.75">
      <c r="A10" s="7"/>
      <c r="B10" s="7"/>
      <c r="C10" s="7"/>
      <c r="D10" s="85" t="s">
        <v>121</v>
      </c>
      <c r="E10" s="85"/>
      <c r="F10" s="85"/>
      <c r="G10" s="9"/>
      <c r="H10" s="86" t="s">
        <v>122</v>
      </c>
      <c r="I10" s="86"/>
      <c r="J10" s="86"/>
    </row>
    <row r="11" spans="1:10" ht="15.75">
      <c r="A11" s="7"/>
      <c r="B11" s="7"/>
      <c r="C11" s="7"/>
      <c r="D11" s="9" t="s">
        <v>123</v>
      </c>
      <c r="E11" s="9"/>
      <c r="F11" s="9" t="s">
        <v>125</v>
      </c>
      <c r="G11" s="9"/>
      <c r="H11" s="9" t="s">
        <v>10</v>
      </c>
      <c r="I11" s="9"/>
      <c r="J11" s="9" t="s">
        <v>120</v>
      </c>
    </row>
    <row r="12" spans="1:10" ht="15.75">
      <c r="A12" s="7"/>
      <c r="B12" s="7"/>
      <c r="C12" s="7"/>
      <c r="D12" s="9" t="s">
        <v>124</v>
      </c>
      <c r="E12" s="9"/>
      <c r="F12" s="9" t="s">
        <v>124</v>
      </c>
      <c r="G12" s="9"/>
      <c r="H12" s="9" t="s">
        <v>119</v>
      </c>
      <c r="I12" s="9"/>
      <c r="J12" s="9" t="s">
        <v>119</v>
      </c>
    </row>
    <row r="13" spans="1:10" ht="15.75">
      <c r="A13" s="7"/>
      <c r="B13" s="7"/>
      <c r="C13" s="7"/>
      <c r="D13" s="24">
        <v>39844</v>
      </c>
      <c r="E13" s="24"/>
      <c r="F13" s="24">
        <v>39478</v>
      </c>
      <c r="G13" s="24"/>
      <c r="H13" s="24">
        <v>39844</v>
      </c>
      <c r="I13" s="24"/>
      <c r="J13" s="24">
        <v>39478</v>
      </c>
    </row>
    <row r="14" spans="1:10" ht="15.75">
      <c r="A14" s="7"/>
      <c r="B14" s="7"/>
      <c r="C14" s="7"/>
      <c r="D14" s="25" t="s">
        <v>1</v>
      </c>
      <c r="E14" s="24"/>
      <c r="F14" s="25" t="s">
        <v>1</v>
      </c>
      <c r="G14" s="24"/>
      <c r="H14" s="25" t="s">
        <v>1</v>
      </c>
      <c r="I14" s="24"/>
      <c r="J14" s="25" t="s">
        <v>1</v>
      </c>
    </row>
    <row r="15" spans="1:10" ht="15.75">
      <c r="A15" s="7"/>
      <c r="B15" s="7"/>
      <c r="C15" s="7"/>
      <c r="D15" s="24"/>
      <c r="E15" s="24"/>
      <c r="F15" s="24"/>
      <c r="G15" s="24"/>
      <c r="H15" s="24"/>
      <c r="I15" s="24"/>
      <c r="J15" s="24"/>
    </row>
    <row r="16" spans="1:10" ht="15.75">
      <c r="A16" s="7"/>
      <c r="B16" s="7" t="s">
        <v>5</v>
      </c>
      <c r="C16" s="7"/>
      <c r="D16" s="18">
        <v>18193</v>
      </c>
      <c r="E16" s="4"/>
      <c r="F16" s="18">
        <v>12422</v>
      </c>
      <c r="G16" s="18"/>
      <c r="H16" s="18">
        <v>74448</v>
      </c>
      <c r="I16" s="18"/>
      <c r="J16" s="18">
        <v>56744</v>
      </c>
    </row>
    <row r="17" spans="1:10" ht="15.75">
      <c r="A17" s="7"/>
      <c r="B17" s="7"/>
      <c r="C17" s="7"/>
      <c r="D17" s="4"/>
      <c r="E17" s="4"/>
      <c r="F17" s="18"/>
      <c r="G17" s="18"/>
      <c r="H17" s="18"/>
      <c r="I17" s="18"/>
      <c r="J17" s="18"/>
    </row>
    <row r="18" spans="1:10" ht="15.75">
      <c r="A18" s="7"/>
      <c r="B18" s="7" t="s">
        <v>98</v>
      </c>
      <c r="C18" s="7"/>
      <c r="D18" s="18">
        <v>-13096</v>
      </c>
      <c r="E18" s="4"/>
      <c r="F18" s="18">
        <v>-7220</v>
      </c>
      <c r="G18" s="18"/>
      <c r="H18" s="18">
        <v>-48573</v>
      </c>
      <c r="I18" s="18"/>
      <c r="J18" s="18">
        <v>-22598</v>
      </c>
    </row>
    <row r="19" spans="1:10" ht="15.75">
      <c r="A19" s="7"/>
      <c r="B19" s="7"/>
      <c r="C19" s="7"/>
      <c r="D19" s="3"/>
      <c r="E19" s="3"/>
      <c r="F19" s="16"/>
      <c r="G19" s="16"/>
      <c r="H19" s="16"/>
      <c r="I19" s="16"/>
      <c r="J19" s="16"/>
    </row>
    <row r="20" spans="1:10" ht="15.75">
      <c r="A20" s="7"/>
      <c r="B20" s="7" t="s">
        <v>99</v>
      </c>
      <c r="C20" s="7"/>
      <c r="D20" s="18">
        <f>+D16+D18</f>
        <v>5097</v>
      </c>
      <c r="E20" s="4"/>
      <c r="F20" s="18">
        <f>+F16+F18</f>
        <v>5202</v>
      </c>
      <c r="G20" s="14"/>
      <c r="H20" s="18">
        <f>+H16+H18</f>
        <v>25875</v>
      </c>
      <c r="I20" s="18"/>
      <c r="J20" s="18">
        <f>+J16+J18</f>
        <v>34146</v>
      </c>
    </row>
    <row r="21" spans="1:10" ht="15.75">
      <c r="A21" s="7"/>
      <c r="B21" s="7"/>
      <c r="C21" s="7"/>
      <c r="D21" s="4"/>
      <c r="E21" s="4"/>
      <c r="F21" s="18"/>
      <c r="G21" s="14"/>
      <c r="H21" s="14"/>
      <c r="I21" s="18"/>
      <c r="J21" s="18"/>
    </row>
    <row r="22" spans="1:10" ht="15.75">
      <c r="A22" s="7"/>
      <c r="B22" s="7" t="s">
        <v>100</v>
      </c>
      <c r="C22" s="7"/>
      <c r="D22" s="18">
        <v>523</v>
      </c>
      <c r="E22" s="4"/>
      <c r="F22" s="18">
        <v>695</v>
      </c>
      <c r="G22" s="14"/>
      <c r="H22" s="18">
        <v>1801</v>
      </c>
      <c r="I22" s="18"/>
      <c r="J22" s="18">
        <v>1902</v>
      </c>
    </row>
    <row r="23" spans="1:10" ht="15.75">
      <c r="A23" s="7"/>
      <c r="B23" s="7"/>
      <c r="C23" s="7"/>
      <c r="D23" s="4"/>
      <c r="E23" s="4"/>
      <c r="F23" s="18"/>
      <c r="G23" s="14"/>
      <c r="H23" s="14"/>
      <c r="I23" s="18"/>
      <c r="J23" s="18"/>
    </row>
    <row r="24" spans="1:10" ht="15.75">
      <c r="A24" s="7"/>
      <c r="B24" s="7" t="s">
        <v>101</v>
      </c>
      <c r="C24" s="7"/>
      <c r="D24" s="18">
        <v>-1452</v>
      </c>
      <c r="E24" s="4"/>
      <c r="F24" s="18">
        <v>-1815</v>
      </c>
      <c r="G24" s="14"/>
      <c r="H24" s="18">
        <f>-3971-18</f>
        <v>-3989</v>
      </c>
      <c r="I24" s="18"/>
      <c r="J24" s="18">
        <f>-3873-579</f>
        <v>-4452</v>
      </c>
    </row>
    <row r="25" spans="1:10" ht="15.75">
      <c r="A25" s="7"/>
      <c r="B25" s="7"/>
      <c r="C25" s="7"/>
      <c r="D25" s="4"/>
      <c r="E25" s="4"/>
      <c r="F25" s="18"/>
      <c r="G25" s="14"/>
      <c r="H25" s="14"/>
      <c r="I25" s="18"/>
      <c r="J25" s="18"/>
    </row>
    <row r="26" spans="1:10" ht="15.75">
      <c r="A26" s="7"/>
      <c r="B26" s="7" t="s">
        <v>102</v>
      </c>
      <c r="C26" s="7"/>
      <c r="D26" s="18">
        <f>+H26</f>
        <v>0</v>
      </c>
      <c r="E26" s="4"/>
      <c r="F26" s="18">
        <f>+J26</f>
        <v>0</v>
      </c>
      <c r="G26" s="14"/>
      <c r="H26" s="18">
        <f>+L26</f>
        <v>0</v>
      </c>
      <c r="I26" s="18"/>
      <c r="J26" s="18">
        <v>0</v>
      </c>
    </row>
    <row r="27" spans="1:10" ht="15.75">
      <c r="A27" s="7"/>
      <c r="B27" s="7"/>
      <c r="C27" s="7"/>
      <c r="D27" s="4"/>
      <c r="E27" s="4"/>
      <c r="F27" s="18"/>
      <c r="G27" s="14"/>
      <c r="H27" s="14"/>
      <c r="I27" s="18"/>
      <c r="J27" s="18"/>
    </row>
    <row r="28" spans="1:10" ht="15.75">
      <c r="A28" s="7"/>
      <c r="B28" s="7" t="s">
        <v>103</v>
      </c>
      <c r="C28" s="7"/>
      <c r="D28" s="18">
        <v>-48</v>
      </c>
      <c r="E28" s="4"/>
      <c r="F28" s="18">
        <v>-31</v>
      </c>
      <c r="G28" s="14"/>
      <c r="H28" s="18">
        <v>-62</v>
      </c>
      <c r="I28" s="18"/>
      <c r="J28" s="18">
        <v>-18</v>
      </c>
    </row>
    <row r="29" spans="1:10" ht="15.75">
      <c r="A29" s="7"/>
      <c r="C29" s="7"/>
      <c r="D29" s="3"/>
      <c r="E29" s="3"/>
      <c r="F29" s="16"/>
      <c r="G29" s="64"/>
      <c r="H29" s="64"/>
      <c r="I29" s="16"/>
      <c r="J29" s="64"/>
    </row>
    <row r="30" spans="1:10" ht="15.75">
      <c r="A30" s="7"/>
      <c r="B30" s="7" t="s">
        <v>9</v>
      </c>
      <c r="C30" s="7"/>
      <c r="D30" s="18">
        <f>+D20+D22+D24+D26+D28</f>
        <v>4120</v>
      </c>
      <c r="E30" s="4"/>
      <c r="F30" s="18">
        <f>+F20+F22+F24+F26+F28</f>
        <v>4051</v>
      </c>
      <c r="G30" s="18"/>
      <c r="H30" s="18">
        <f>+H20+H22+H24+H26+H28</f>
        <v>23625</v>
      </c>
      <c r="I30" s="18"/>
      <c r="J30" s="18">
        <f>+J20+J22+J24+J26+J28</f>
        <v>31578</v>
      </c>
    </row>
    <row r="31" spans="1:10" ht="15.75">
      <c r="A31" s="7"/>
      <c r="B31" s="7"/>
      <c r="C31" s="7"/>
      <c r="D31" s="4"/>
      <c r="E31" s="4"/>
      <c r="F31" s="18"/>
      <c r="G31" s="18"/>
      <c r="H31" s="18"/>
      <c r="I31" s="18"/>
      <c r="J31" s="18"/>
    </row>
    <row r="32" spans="1:10" ht="15.75">
      <c r="A32" s="7"/>
      <c r="B32" s="7" t="s">
        <v>104</v>
      </c>
      <c r="C32" s="7"/>
      <c r="D32" s="18">
        <v>-1679</v>
      </c>
      <c r="E32" s="4"/>
      <c r="F32" s="18">
        <v>-1359</v>
      </c>
      <c r="G32" s="18"/>
      <c r="H32" s="18">
        <v>-6553</v>
      </c>
      <c r="I32" s="18"/>
      <c r="J32" s="18">
        <v>-8332</v>
      </c>
    </row>
    <row r="33" spans="1:10" ht="15.75">
      <c r="A33" s="7"/>
      <c r="B33" s="7"/>
      <c r="C33" s="7"/>
      <c r="D33" s="6"/>
      <c r="E33" s="6"/>
      <c r="F33" s="16"/>
      <c r="G33" s="16"/>
      <c r="H33" s="16"/>
      <c r="I33" s="16"/>
      <c r="J33" s="16"/>
    </row>
    <row r="34" spans="1:10" ht="16.5" thickBot="1">
      <c r="A34" s="7"/>
      <c r="B34" s="17" t="s">
        <v>97</v>
      </c>
      <c r="C34" s="7"/>
      <c r="D34" s="8">
        <f>+D30+D32</f>
        <v>2441</v>
      </c>
      <c r="E34" s="8"/>
      <c r="F34" s="8">
        <f>+F30+F32</f>
        <v>2692</v>
      </c>
      <c r="G34" s="33"/>
      <c r="H34" s="8">
        <f>+H30+H32</f>
        <v>17072</v>
      </c>
      <c r="I34" s="33"/>
      <c r="J34" s="8">
        <f>+J30+J32</f>
        <v>23246</v>
      </c>
    </row>
    <row r="35" spans="1:10" ht="16.5" thickTop="1">
      <c r="A35" s="7"/>
      <c r="B35" s="7"/>
      <c r="C35" s="7"/>
      <c r="D35" s="4"/>
      <c r="E35" s="4"/>
      <c r="F35" s="18"/>
      <c r="G35" s="18"/>
      <c r="H35" s="18"/>
      <c r="I35" s="18"/>
      <c r="J35" s="18"/>
    </row>
    <row r="36" spans="1:10" ht="15.75">
      <c r="A36" s="7"/>
      <c r="B36" s="7" t="s">
        <v>105</v>
      </c>
      <c r="C36" s="7"/>
      <c r="D36" s="4"/>
      <c r="E36" s="4"/>
      <c r="F36" s="18"/>
      <c r="G36" s="18"/>
      <c r="H36" s="18"/>
      <c r="I36" s="18"/>
      <c r="J36" s="18"/>
    </row>
    <row r="37" spans="1:10" ht="15.75">
      <c r="A37" s="7"/>
      <c r="B37" s="7"/>
      <c r="C37" s="7"/>
      <c r="D37" s="4"/>
      <c r="E37" s="4"/>
      <c r="F37" s="18"/>
      <c r="G37" s="18"/>
      <c r="H37" s="18"/>
      <c r="I37" s="18"/>
      <c r="J37" s="18"/>
    </row>
    <row r="38" spans="1:10" ht="15.75">
      <c r="A38" s="7"/>
      <c r="B38" s="7" t="s">
        <v>106</v>
      </c>
      <c r="C38" s="7"/>
      <c r="D38" s="18">
        <f>+D42-D40</f>
        <v>2334</v>
      </c>
      <c r="E38" s="4"/>
      <c r="F38" s="18">
        <f>+F42-F40</f>
        <v>2652</v>
      </c>
      <c r="G38" s="18"/>
      <c r="H38" s="18">
        <f>+H42-H40</f>
        <v>16557</v>
      </c>
      <c r="I38" s="18"/>
      <c r="J38" s="18">
        <f>+J42-J40</f>
        <v>21906</v>
      </c>
    </row>
    <row r="39" spans="1:10" ht="15.75">
      <c r="A39" s="7"/>
      <c r="B39" s="7"/>
      <c r="C39" s="7"/>
      <c r="D39" s="18"/>
      <c r="E39" s="4"/>
      <c r="F39" s="18"/>
      <c r="G39" s="18"/>
      <c r="H39" s="18"/>
      <c r="I39" s="18"/>
      <c r="J39" s="18"/>
    </row>
    <row r="40" spans="1:10" ht="15.75">
      <c r="A40" s="7"/>
      <c r="B40" s="7" t="s">
        <v>0</v>
      </c>
      <c r="C40" s="7"/>
      <c r="D40" s="18">
        <v>107</v>
      </c>
      <c r="E40" s="4"/>
      <c r="F40" s="18">
        <v>40</v>
      </c>
      <c r="G40" s="18"/>
      <c r="H40" s="18">
        <v>515</v>
      </c>
      <c r="I40" s="18"/>
      <c r="J40" s="18">
        <v>1340</v>
      </c>
    </row>
    <row r="41" spans="1:14" ht="15.75">
      <c r="A41" s="7"/>
      <c r="B41" s="14"/>
      <c r="C41" s="14"/>
      <c r="D41" s="18"/>
      <c r="E41" s="18"/>
      <c r="F41" s="18"/>
      <c r="G41" s="18"/>
      <c r="H41" s="18"/>
      <c r="I41" s="18"/>
      <c r="J41" s="18"/>
      <c r="K41" s="13"/>
      <c r="L41" s="13"/>
      <c r="M41" s="13"/>
      <c r="N41" s="13"/>
    </row>
    <row r="42" spans="1:14" ht="16.5" thickBot="1">
      <c r="A42" s="37"/>
      <c r="B42" s="37"/>
      <c r="C42" s="37"/>
      <c r="D42" s="33">
        <f>+D34</f>
        <v>2441</v>
      </c>
      <c r="E42" s="33"/>
      <c r="F42" s="33">
        <f>+F34</f>
        <v>2692</v>
      </c>
      <c r="G42" s="33"/>
      <c r="H42" s="33">
        <f>+H34</f>
        <v>17072</v>
      </c>
      <c r="I42" s="33"/>
      <c r="J42" s="33">
        <f>+J34</f>
        <v>23246</v>
      </c>
      <c r="K42" s="13"/>
      <c r="L42" s="13"/>
      <c r="M42" s="13"/>
      <c r="N42" s="13"/>
    </row>
    <row r="43" spans="1:10" ht="16.5" thickTop="1">
      <c r="A43" s="7"/>
      <c r="B43" s="7"/>
      <c r="C43" s="7"/>
      <c r="D43" s="7"/>
      <c r="E43" s="7"/>
      <c r="F43" s="18"/>
      <c r="G43" s="14"/>
      <c r="H43" s="14"/>
      <c r="I43" s="18"/>
      <c r="J43" s="18"/>
    </row>
    <row r="44" spans="1:10" ht="15.75">
      <c r="A44" s="7"/>
      <c r="B44" s="17" t="s">
        <v>107</v>
      </c>
      <c r="C44" s="7"/>
      <c r="D44" s="7"/>
      <c r="E44" s="7"/>
      <c r="F44" s="18"/>
      <c r="G44" s="14"/>
      <c r="H44" s="14"/>
      <c r="I44" s="18"/>
      <c r="J44" s="18"/>
    </row>
    <row r="45" spans="1:10" ht="15.75">
      <c r="A45" s="7"/>
      <c r="B45" s="7"/>
      <c r="C45" s="7"/>
      <c r="D45" s="7"/>
      <c r="E45" s="7"/>
      <c r="F45" s="18"/>
      <c r="G45" s="14"/>
      <c r="H45" s="14"/>
      <c r="I45" s="18"/>
      <c r="J45" s="18"/>
    </row>
    <row r="46" spans="1:10" ht="16.5" thickBot="1">
      <c r="A46" s="7"/>
      <c r="B46" s="67" t="s">
        <v>108</v>
      </c>
      <c r="C46" s="7"/>
      <c r="D46" s="68">
        <f>+D38/758310*100</f>
        <v>0.3077896902322269</v>
      </c>
      <c r="E46" s="69"/>
      <c r="F46" s="68">
        <f>+F38/758310*100</f>
        <v>0.3497250464849468</v>
      </c>
      <c r="G46" s="68"/>
      <c r="H46" s="68">
        <f>+H38/758310*100</f>
        <v>2.183407841120386</v>
      </c>
      <c r="I46" s="68"/>
      <c r="J46" s="68">
        <f>+J38/758310*100</f>
        <v>2.888792182616608</v>
      </c>
    </row>
    <row r="47" spans="1:10" ht="16.5" thickTop="1">
      <c r="A47" s="7"/>
      <c r="B47" s="7"/>
      <c r="C47" s="7"/>
      <c r="D47" s="14"/>
      <c r="E47" s="7"/>
      <c r="F47" s="14"/>
      <c r="G47" s="14"/>
      <c r="H47" s="14"/>
      <c r="I47" s="18"/>
      <c r="J47" s="14"/>
    </row>
    <row r="48" spans="1:10" ht="16.5" thickBot="1">
      <c r="A48" s="7"/>
      <c r="B48" s="67" t="s">
        <v>109</v>
      </c>
      <c r="C48" s="7"/>
      <c r="D48" s="70" t="s">
        <v>52</v>
      </c>
      <c r="E48" s="71"/>
      <c r="F48" s="70" t="s">
        <v>52</v>
      </c>
      <c r="G48" s="70"/>
      <c r="H48" s="70" t="s">
        <v>52</v>
      </c>
      <c r="I48" s="70"/>
      <c r="J48" s="70" t="s">
        <v>52</v>
      </c>
    </row>
    <row r="49" spans="1:10" ht="16.5" thickTop="1">
      <c r="A49" s="7"/>
      <c r="B49" s="39"/>
      <c r="C49" s="39"/>
      <c r="D49" s="7"/>
      <c r="E49" s="7"/>
      <c r="F49" s="14"/>
      <c r="G49" s="14"/>
      <c r="H49" s="14"/>
      <c r="I49" s="14"/>
      <c r="J49" s="14"/>
    </row>
    <row r="50" spans="6:10" ht="15.75">
      <c r="F50" s="10"/>
      <c r="G50" s="13"/>
      <c r="H50" s="13"/>
      <c r="I50" s="13"/>
      <c r="J50" s="13"/>
    </row>
    <row r="51" spans="2:10" ht="15.75" hidden="1">
      <c r="B51" t="s">
        <v>37</v>
      </c>
      <c r="D51" s="2">
        <v>75831</v>
      </c>
      <c r="E51" s="2"/>
      <c r="F51" s="10">
        <v>75831</v>
      </c>
      <c r="G51" s="10"/>
      <c r="H51" s="10">
        <v>75831</v>
      </c>
      <c r="I51" s="10"/>
      <c r="J51" s="10">
        <v>75831</v>
      </c>
    </row>
    <row r="52" spans="4:10" ht="15.75">
      <c r="D52" s="2"/>
      <c r="E52" s="2"/>
      <c r="F52" s="10"/>
      <c r="G52" s="10"/>
      <c r="H52" s="10"/>
      <c r="I52" s="10"/>
      <c r="J52" s="10"/>
    </row>
    <row r="53" spans="2:3" ht="15.75">
      <c r="B53" s="38" t="s">
        <v>50</v>
      </c>
      <c r="C53" s="38"/>
    </row>
    <row r="54" spans="2:3" ht="15.75">
      <c r="B54" s="20" t="s">
        <v>128</v>
      </c>
      <c r="C54" s="20"/>
    </row>
  </sheetData>
  <sheetProtection/>
  <mergeCells count="5">
    <mergeCell ref="C1:J1"/>
    <mergeCell ref="C2:J2"/>
    <mergeCell ref="C3:J3"/>
    <mergeCell ref="D10:F10"/>
    <mergeCell ref="H10:J10"/>
  </mergeCells>
  <printOptions/>
  <pageMargins left="1.05" right="0.42" top="0.68" bottom="1" header="0.5" footer="0.5"/>
  <pageSetup fitToHeight="1" fitToWidth="1" horizontalDpi="600" verticalDpi="6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2"/>
  <sheetViews>
    <sheetView tabSelected="1" zoomScalePageLayoutView="0" workbookViewId="0" topLeftCell="A1">
      <selection activeCell="C53" sqref="C53"/>
    </sheetView>
  </sheetViews>
  <sheetFormatPr defaultColWidth="9.00390625" defaultRowHeight="15.75"/>
  <cols>
    <col min="1" max="1" width="4.375" style="0" customWidth="1"/>
    <col min="2" max="2" width="11.125" style="0" customWidth="1"/>
    <col min="3" max="3" width="37.25390625" style="0" customWidth="1"/>
    <col min="4" max="4" width="4.00390625" style="0" customWidth="1"/>
    <col min="5" max="5" width="12.875" style="0" customWidth="1"/>
    <col min="6" max="7" width="3.375" style="0" customWidth="1"/>
    <col min="8" max="8" width="11.125" style="0" customWidth="1"/>
    <col min="9" max="9" width="3.125" style="0" customWidth="1"/>
  </cols>
  <sheetData>
    <row r="1" spans="2:9" ht="18.75">
      <c r="B1" s="54"/>
      <c r="C1" s="52" t="s">
        <v>11</v>
      </c>
      <c r="D1" s="54"/>
      <c r="E1" s="54"/>
      <c r="F1" s="54"/>
      <c r="G1" s="54"/>
      <c r="H1" s="54"/>
      <c r="I1" s="54"/>
    </row>
    <row r="2" spans="2:9" ht="15.75">
      <c r="B2" s="26"/>
      <c r="C2" s="51" t="s">
        <v>40</v>
      </c>
      <c r="D2" s="26"/>
      <c r="E2" s="26"/>
      <c r="F2" s="26"/>
      <c r="G2" s="26"/>
      <c r="H2" s="26"/>
      <c r="I2" s="26"/>
    </row>
    <row r="3" spans="2:9" ht="15.75">
      <c r="B3" s="26"/>
      <c r="C3" s="51" t="s">
        <v>39</v>
      </c>
      <c r="D3" s="26"/>
      <c r="E3" s="26"/>
      <c r="F3" s="26"/>
      <c r="G3" s="26"/>
      <c r="H3" s="26"/>
      <c r="I3" s="26"/>
    </row>
    <row r="4" spans="1:9" ht="16.5" thickBot="1">
      <c r="A4" s="53"/>
      <c r="B4" s="53"/>
      <c r="C4" s="53"/>
      <c r="D4" s="53"/>
      <c r="E4" s="53"/>
      <c r="F4" s="53"/>
      <c r="G4" s="53"/>
      <c r="H4" s="53"/>
      <c r="I4" s="53"/>
    </row>
    <row r="5" spans="1:9" ht="15.75">
      <c r="A5" s="26"/>
      <c r="B5" s="26"/>
      <c r="C5" s="26"/>
      <c r="D5" s="26"/>
      <c r="E5" s="26"/>
      <c r="F5" s="26"/>
      <c r="G5" s="26"/>
      <c r="H5" s="26"/>
      <c r="I5" s="26"/>
    </row>
    <row r="6" spans="1:4" ht="15.75">
      <c r="A6" s="1" t="s">
        <v>61</v>
      </c>
      <c r="B6" s="1"/>
      <c r="C6" s="1"/>
      <c r="D6" s="1"/>
    </row>
    <row r="7" spans="1:4" ht="15.75">
      <c r="A7" s="1" t="s">
        <v>138</v>
      </c>
      <c r="B7" s="1"/>
      <c r="C7" s="1"/>
      <c r="D7" s="1"/>
    </row>
    <row r="8" spans="1:5" ht="15.75">
      <c r="A8" s="82" t="s">
        <v>142</v>
      </c>
      <c r="B8" s="1"/>
      <c r="C8" s="1"/>
      <c r="D8" s="1"/>
      <c r="E8" s="5"/>
    </row>
    <row r="9" spans="1:8" ht="15.75">
      <c r="A9" s="1"/>
      <c r="B9" s="1"/>
      <c r="C9" s="1"/>
      <c r="D9" s="1"/>
      <c r="E9" s="9" t="s">
        <v>2</v>
      </c>
      <c r="H9" s="9" t="s">
        <v>120</v>
      </c>
    </row>
    <row r="10" spans="1:8" ht="15.75">
      <c r="A10" s="1"/>
      <c r="B10" s="1"/>
      <c r="C10" s="1"/>
      <c r="D10" s="1"/>
      <c r="E10" s="9" t="s">
        <v>119</v>
      </c>
      <c r="H10" s="9" t="s">
        <v>119</v>
      </c>
    </row>
    <row r="11" spans="1:8" ht="15.75">
      <c r="A11" s="1"/>
      <c r="B11" s="1"/>
      <c r="C11" s="1"/>
      <c r="D11" s="1"/>
      <c r="E11" s="24">
        <v>39844</v>
      </c>
      <c r="H11" s="24">
        <v>39478</v>
      </c>
    </row>
    <row r="12" spans="1:8" ht="15.75">
      <c r="A12" s="17"/>
      <c r="B12" s="17"/>
      <c r="C12" s="17"/>
      <c r="D12" s="17"/>
      <c r="E12" s="27" t="s">
        <v>1</v>
      </c>
      <c r="F12" s="7"/>
      <c r="G12" s="7"/>
      <c r="H12" s="27" t="s">
        <v>1</v>
      </c>
    </row>
    <row r="13" spans="1:10" ht="15.75">
      <c r="A13" s="7"/>
      <c r="B13" s="7"/>
      <c r="C13" s="7"/>
      <c r="D13" s="7"/>
      <c r="E13" s="9"/>
      <c r="F13" s="9"/>
      <c r="G13" s="9"/>
      <c r="H13" s="9"/>
      <c r="I13" s="7"/>
      <c r="J13" s="7"/>
    </row>
    <row r="14" spans="1:10" ht="15.75" hidden="1">
      <c r="A14" s="17" t="s">
        <v>12</v>
      </c>
      <c r="B14" s="7"/>
      <c r="C14" s="7"/>
      <c r="D14" s="7"/>
      <c r="E14" s="7"/>
      <c r="F14" s="7"/>
      <c r="G14" s="7"/>
      <c r="H14" s="7"/>
      <c r="I14" s="7"/>
      <c r="J14" s="7"/>
    </row>
    <row r="15" spans="1:10" ht="15.75" hidden="1">
      <c r="A15" s="7" t="s">
        <v>9</v>
      </c>
      <c r="B15" s="7"/>
      <c r="C15" s="7"/>
      <c r="D15" s="7"/>
      <c r="E15" s="23">
        <f>+ConCPL!H30</f>
        <v>23625</v>
      </c>
      <c r="F15" s="7"/>
      <c r="G15" s="7"/>
      <c r="H15" s="23">
        <f>+ConCPL!J30</f>
        <v>31578</v>
      </c>
      <c r="I15" s="7"/>
      <c r="J15" s="7"/>
    </row>
    <row r="16" spans="1:10" ht="15.75" hidden="1">
      <c r="A16" s="7" t="s">
        <v>13</v>
      </c>
      <c r="B16" s="7"/>
      <c r="C16" s="7"/>
      <c r="D16" s="7"/>
      <c r="E16" s="12"/>
      <c r="F16" s="7"/>
      <c r="G16" s="7"/>
      <c r="H16" s="29"/>
      <c r="I16" s="7"/>
      <c r="J16" s="7"/>
    </row>
    <row r="17" spans="1:10" ht="15.75" hidden="1">
      <c r="A17" s="7"/>
      <c r="B17" s="7" t="s">
        <v>8</v>
      </c>
      <c r="C17" s="7"/>
      <c r="D17" s="7"/>
      <c r="E17" s="12">
        <f>-ConCPL!H28</f>
        <v>62</v>
      </c>
      <c r="F17" s="7"/>
      <c r="G17" s="7"/>
      <c r="H17" s="12">
        <f>-ConCPL!J28</f>
        <v>18</v>
      </c>
      <c r="I17" s="7"/>
      <c r="J17" s="7"/>
    </row>
    <row r="18" spans="1:10" ht="15.75" hidden="1">
      <c r="A18" s="7"/>
      <c r="B18" s="7" t="s">
        <v>14</v>
      </c>
      <c r="C18" s="7"/>
      <c r="D18" s="7"/>
      <c r="E18" s="12">
        <v>310</v>
      </c>
      <c r="F18" s="7"/>
      <c r="G18" s="7"/>
      <c r="H18" s="12">
        <v>482</v>
      </c>
      <c r="I18" s="7"/>
      <c r="J18" s="7"/>
    </row>
    <row r="19" spans="1:10" ht="15.75" hidden="1">
      <c r="A19" s="7"/>
      <c r="B19" s="62" t="s">
        <v>145</v>
      </c>
      <c r="C19" s="7"/>
      <c r="D19" s="7"/>
      <c r="E19" s="12">
        <v>-19</v>
      </c>
      <c r="F19" s="7"/>
      <c r="G19" s="7"/>
      <c r="H19" s="12">
        <v>0</v>
      </c>
      <c r="I19" s="7"/>
      <c r="J19" s="7"/>
    </row>
    <row r="20" spans="1:10" ht="15.75" hidden="1">
      <c r="A20" s="7"/>
      <c r="B20" s="72" t="s">
        <v>144</v>
      </c>
      <c r="C20" s="7"/>
      <c r="D20" s="7"/>
      <c r="E20" s="12">
        <v>0</v>
      </c>
      <c r="F20" s="7"/>
      <c r="G20" s="7"/>
      <c r="H20" s="12">
        <v>3</v>
      </c>
      <c r="I20" s="7"/>
      <c r="J20" s="7"/>
    </row>
    <row r="21" spans="1:10" ht="15.75" hidden="1">
      <c r="A21" s="7"/>
      <c r="B21" s="72" t="s">
        <v>143</v>
      </c>
      <c r="C21" s="7"/>
      <c r="D21" s="7"/>
      <c r="E21" s="12">
        <v>0</v>
      </c>
      <c r="F21" s="7"/>
      <c r="G21" s="7"/>
      <c r="H21" s="12">
        <v>392</v>
      </c>
      <c r="I21" s="7"/>
      <c r="J21" s="7"/>
    </row>
    <row r="22" spans="1:10" ht="15.75" hidden="1">
      <c r="A22" s="7"/>
      <c r="B22" s="7" t="s">
        <v>74</v>
      </c>
      <c r="C22" s="7"/>
      <c r="D22" s="7"/>
      <c r="E22" s="60">
        <v>-1142</v>
      </c>
      <c r="F22" s="14"/>
      <c r="G22" s="14"/>
      <c r="H22" s="60">
        <v>-919</v>
      </c>
      <c r="I22" s="7"/>
      <c r="J22" s="7"/>
    </row>
    <row r="23" spans="1:10" ht="15.75" hidden="1">
      <c r="A23" s="7" t="s">
        <v>16</v>
      </c>
      <c r="B23" s="7"/>
      <c r="C23" s="7"/>
      <c r="D23" s="7"/>
      <c r="E23" s="12">
        <f>SUM(E15:E22)</f>
        <v>22836</v>
      </c>
      <c r="F23" s="14"/>
      <c r="G23" s="14"/>
      <c r="H23" s="12">
        <f>SUM(H15:H22)</f>
        <v>31554</v>
      </c>
      <c r="I23" s="7"/>
      <c r="J23" s="7"/>
    </row>
    <row r="24" spans="1:10" ht="15.75" hidden="1">
      <c r="A24" s="7"/>
      <c r="B24" s="7"/>
      <c r="C24" s="7"/>
      <c r="D24" s="7"/>
      <c r="E24" s="12"/>
      <c r="F24" s="14"/>
      <c r="G24" s="14"/>
      <c r="H24" s="12"/>
      <c r="I24" s="7"/>
      <c r="J24" s="7"/>
    </row>
    <row r="25" spans="1:10" ht="15.75" hidden="1">
      <c r="A25" s="7" t="s">
        <v>42</v>
      </c>
      <c r="B25" s="7"/>
      <c r="C25" s="7"/>
      <c r="D25" s="7"/>
      <c r="E25" s="12"/>
      <c r="F25" s="14"/>
      <c r="G25" s="14"/>
      <c r="H25" s="29"/>
      <c r="I25" s="7"/>
      <c r="J25" s="7"/>
    </row>
    <row r="26" spans="1:10" ht="15.75" hidden="1">
      <c r="A26" s="7"/>
      <c r="B26" s="7" t="s">
        <v>131</v>
      </c>
      <c r="C26" s="7"/>
      <c r="D26" s="7"/>
      <c r="E26" s="12">
        <f>+ConCBS!H24-ConCBS!E24</f>
        <v>-2043</v>
      </c>
      <c r="F26" s="14"/>
      <c r="G26" s="14"/>
      <c r="H26" s="12">
        <v>-341</v>
      </c>
      <c r="I26" s="7"/>
      <c r="J26" s="7"/>
    </row>
    <row r="27" spans="1:10" ht="15.75" hidden="1">
      <c r="A27" s="7"/>
      <c r="B27" s="7" t="s">
        <v>129</v>
      </c>
      <c r="C27" s="7"/>
      <c r="D27" s="7"/>
      <c r="E27" s="12">
        <f>+ConCBS!H23-ConCBS!E23</f>
        <v>12450</v>
      </c>
      <c r="F27" s="14"/>
      <c r="G27" s="14"/>
      <c r="H27" s="12">
        <v>-2257</v>
      </c>
      <c r="I27" s="7"/>
      <c r="J27" s="7"/>
    </row>
    <row r="28" spans="1:10" ht="15.75" hidden="1">
      <c r="A28" s="7"/>
      <c r="B28" s="7" t="s">
        <v>17</v>
      </c>
      <c r="C28" s="7"/>
      <c r="D28" s="7"/>
      <c r="E28" s="12">
        <f>+ConCBS!H25-ConCBS!E25</f>
        <v>-9597</v>
      </c>
      <c r="F28" s="14"/>
      <c r="G28" s="14"/>
      <c r="H28" s="12">
        <v>-1042</v>
      </c>
      <c r="I28" s="7"/>
      <c r="J28" s="7"/>
    </row>
    <row r="29" spans="1:10" ht="15.75" hidden="1">
      <c r="A29" s="7" t="s">
        <v>18</v>
      </c>
      <c r="B29" s="7"/>
      <c r="C29" s="7"/>
      <c r="D29" s="7"/>
      <c r="E29" s="12"/>
      <c r="F29" s="14"/>
      <c r="G29" s="14"/>
      <c r="H29" s="29"/>
      <c r="I29" s="7"/>
      <c r="J29" s="7"/>
    </row>
    <row r="30" spans="1:10" ht="15.75" hidden="1">
      <c r="A30" s="7"/>
      <c r="B30" s="7" t="s">
        <v>19</v>
      </c>
      <c r="C30" s="7"/>
      <c r="D30" s="7"/>
      <c r="E30" s="60">
        <f>+ConCBS!E46-ConCBS!H46+5612</f>
        <v>-1509</v>
      </c>
      <c r="F30" s="14"/>
      <c r="G30" s="14"/>
      <c r="H30" s="60">
        <v>2619</v>
      </c>
      <c r="I30" s="7"/>
      <c r="J30" s="7"/>
    </row>
    <row r="31" spans="1:10" ht="15.75" hidden="1">
      <c r="A31" s="7" t="s">
        <v>130</v>
      </c>
      <c r="B31" s="7"/>
      <c r="C31" s="7"/>
      <c r="D31" s="7"/>
      <c r="E31" s="12">
        <f>SUM(E23:E30)</f>
        <v>22137</v>
      </c>
      <c r="F31" s="14"/>
      <c r="G31" s="14"/>
      <c r="H31" s="12">
        <f>SUM(H23:H30)</f>
        <v>30533</v>
      </c>
      <c r="I31" s="14"/>
      <c r="J31" s="7"/>
    </row>
    <row r="32" spans="1:10" ht="15.75" hidden="1">
      <c r="A32" s="7"/>
      <c r="B32" s="7" t="s">
        <v>20</v>
      </c>
      <c r="C32" s="7"/>
      <c r="D32" s="7"/>
      <c r="E32" s="60">
        <f>+ConCBS!H26-ConCBS!E26+ConCBS!E47-ConCBS!H47+ConCBS!E43-ConCBS!H43+ConCPL!H32</f>
        <v>-5842</v>
      </c>
      <c r="F32" s="14"/>
      <c r="G32" s="14"/>
      <c r="H32" s="60">
        <v>-9302</v>
      </c>
      <c r="I32" s="14"/>
      <c r="J32" s="7"/>
    </row>
    <row r="33" spans="1:10" ht="15.75">
      <c r="A33" s="72" t="s">
        <v>134</v>
      </c>
      <c r="B33" s="37"/>
      <c r="C33" s="37"/>
      <c r="D33" s="37"/>
      <c r="E33" s="73">
        <f>SUM(E31:E32)</f>
        <v>16295</v>
      </c>
      <c r="F33" s="72"/>
      <c r="G33" s="72"/>
      <c r="H33" s="73">
        <f>SUM(H31:H32)</f>
        <v>21231</v>
      </c>
      <c r="I33" s="37"/>
      <c r="J33" s="7"/>
    </row>
    <row r="34" spans="1:10" ht="15.75" hidden="1">
      <c r="A34" s="62"/>
      <c r="B34" s="7"/>
      <c r="C34" s="7"/>
      <c r="D34" s="7"/>
      <c r="E34" s="65"/>
      <c r="F34" s="72"/>
      <c r="G34" s="72"/>
      <c r="H34" s="73"/>
      <c r="I34" s="14"/>
      <c r="J34" s="7"/>
    </row>
    <row r="35" spans="1:10" ht="15.75" hidden="1">
      <c r="A35" s="17" t="s">
        <v>21</v>
      </c>
      <c r="B35" s="17"/>
      <c r="C35" s="7"/>
      <c r="D35" s="7"/>
      <c r="E35" s="65"/>
      <c r="F35" s="72"/>
      <c r="G35" s="72"/>
      <c r="H35" s="73"/>
      <c r="I35" s="7"/>
      <c r="J35" s="7"/>
    </row>
    <row r="36" spans="1:10" ht="15.75" hidden="1">
      <c r="A36" s="62"/>
      <c r="B36" s="7" t="s">
        <v>75</v>
      </c>
      <c r="C36" s="7"/>
      <c r="D36" s="7"/>
      <c r="E36" s="74">
        <v>0</v>
      </c>
      <c r="F36" s="72"/>
      <c r="G36" s="72"/>
      <c r="H36" s="75">
        <v>0</v>
      </c>
      <c r="I36" s="7"/>
      <c r="J36" s="7"/>
    </row>
    <row r="37" spans="1:10" ht="15.75" hidden="1">
      <c r="A37" s="62"/>
      <c r="B37" s="7" t="s">
        <v>110</v>
      </c>
      <c r="C37" s="7"/>
      <c r="D37" s="7"/>
      <c r="E37" s="76">
        <f>+ConCBS!H18-ConCBS!E18-E17</f>
        <v>0</v>
      </c>
      <c r="F37" s="72"/>
      <c r="G37" s="72"/>
      <c r="H37" s="77">
        <v>0</v>
      </c>
      <c r="I37" s="7"/>
      <c r="J37" s="7"/>
    </row>
    <row r="38" spans="1:10" ht="15.75" hidden="1">
      <c r="A38" s="62"/>
      <c r="B38" s="7" t="s">
        <v>117</v>
      </c>
      <c r="C38" s="7"/>
      <c r="D38" s="7"/>
      <c r="E38" s="76">
        <f>+ConCBS!H16+ConCBS!H17-ConCBS!E16-ConCBS!E17-CCFS!E18-CCFS!E19-CCFS!E40</f>
        <v>-2886</v>
      </c>
      <c r="F38" s="72"/>
      <c r="G38" s="72"/>
      <c r="H38" s="76">
        <v>-20</v>
      </c>
      <c r="I38" s="7"/>
      <c r="J38" s="7"/>
    </row>
    <row r="39" spans="1:10" ht="15.75" hidden="1">
      <c r="A39" s="62"/>
      <c r="B39" s="7" t="s">
        <v>67</v>
      </c>
      <c r="C39" s="7"/>
      <c r="D39" s="7"/>
      <c r="E39" s="76">
        <f>+ConCBS!H20-ConCBS!E20</f>
        <v>-816</v>
      </c>
      <c r="F39" s="72"/>
      <c r="G39" s="72"/>
      <c r="H39" s="76">
        <v>-626</v>
      </c>
      <c r="I39" s="7"/>
      <c r="J39" s="7"/>
    </row>
    <row r="40" spans="1:10" ht="15.75" hidden="1">
      <c r="A40" s="62"/>
      <c r="B40" s="7" t="s">
        <v>73</v>
      </c>
      <c r="C40" s="7"/>
      <c r="D40" s="7"/>
      <c r="E40" s="76">
        <v>19</v>
      </c>
      <c r="F40" s="72"/>
      <c r="G40" s="72"/>
      <c r="H40" s="76">
        <v>0</v>
      </c>
      <c r="I40" s="7"/>
      <c r="J40" s="7"/>
    </row>
    <row r="41" spans="1:10" ht="15.75" hidden="1">
      <c r="A41" s="62"/>
      <c r="B41" s="7" t="s">
        <v>22</v>
      </c>
      <c r="C41" s="7"/>
      <c r="D41" s="7"/>
      <c r="E41" s="79">
        <f>-E22</f>
        <v>1142</v>
      </c>
      <c r="F41" s="72"/>
      <c r="G41" s="72"/>
      <c r="H41" s="79">
        <f>-H22</f>
        <v>919</v>
      </c>
      <c r="I41" s="7"/>
      <c r="J41" s="7"/>
    </row>
    <row r="42" spans="1:10" ht="15.75">
      <c r="A42" s="72" t="s">
        <v>135</v>
      </c>
      <c r="B42" s="37"/>
      <c r="C42" s="37"/>
      <c r="D42" s="37"/>
      <c r="E42" s="73">
        <f>SUM(E36:E41)</f>
        <v>-2541</v>
      </c>
      <c r="F42" s="72"/>
      <c r="G42" s="72"/>
      <c r="H42" s="73">
        <f>SUM(H36:H41)</f>
        <v>273</v>
      </c>
      <c r="I42" s="37"/>
      <c r="J42" s="7"/>
    </row>
    <row r="43" spans="1:10" ht="15.75" hidden="1">
      <c r="A43" s="7"/>
      <c r="B43" s="7"/>
      <c r="C43" s="7"/>
      <c r="D43" s="7"/>
      <c r="E43" s="4"/>
      <c r="F43" s="14"/>
      <c r="G43" s="14"/>
      <c r="H43" s="18"/>
      <c r="I43" s="7"/>
      <c r="J43" s="7"/>
    </row>
    <row r="44" spans="1:10" ht="15.75" hidden="1">
      <c r="A44" s="17" t="s">
        <v>68</v>
      </c>
      <c r="B44" s="7"/>
      <c r="C44" s="7"/>
      <c r="D44" s="7"/>
      <c r="E44" s="4"/>
      <c r="F44" s="14"/>
      <c r="G44" s="14"/>
      <c r="H44" s="18"/>
      <c r="I44" s="7"/>
      <c r="J44" s="7"/>
    </row>
    <row r="45" spans="1:10" ht="15.75" hidden="1">
      <c r="A45" s="17"/>
      <c r="B45" s="7" t="s">
        <v>71</v>
      </c>
      <c r="C45" s="7"/>
      <c r="D45" s="7"/>
      <c r="E45" s="23">
        <f>+CSCE!J22-5612</f>
        <v>-14029</v>
      </c>
      <c r="F45" s="14"/>
      <c r="G45" s="14"/>
      <c r="H45" s="30">
        <v>-8303</v>
      </c>
      <c r="I45" s="7"/>
      <c r="J45" s="7"/>
    </row>
    <row r="46" spans="1:10" ht="15.75" hidden="1">
      <c r="A46" s="7"/>
      <c r="B46" s="7" t="s">
        <v>23</v>
      </c>
      <c r="C46" s="7"/>
      <c r="D46" s="7"/>
      <c r="E46" s="60">
        <v>0</v>
      </c>
      <c r="F46" s="14"/>
      <c r="G46" s="14"/>
      <c r="H46" s="60">
        <v>-770</v>
      </c>
      <c r="I46" s="7"/>
      <c r="J46" s="7"/>
    </row>
    <row r="47" spans="1:10" ht="15" customHeight="1">
      <c r="A47" s="72" t="s">
        <v>72</v>
      </c>
      <c r="B47" s="14"/>
      <c r="C47" s="14"/>
      <c r="D47" s="14"/>
      <c r="E47" s="81">
        <f>+E45+E46</f>
        <v>-14029</v>
      </c>
      <c r="F47" s="14"/>
      <c r="G47" s="14"/>
      <c r="H47" s="81">
        <f>+H45+H46</f>
        <v>-9073</v>
      </c>
      <c r="I47" s="14"/>
      <c r="J47" s="7"/>
    </row>
    <row r="48" spans="1:10" ht="15.75">
      <c r="A48" s="7"/>
      <c r="B48" s="7"/>
      <c r="C48" s="7"/>
      <c r="D48" s="7"/>
      <c r="E48" s="4"/>
      <c r="F48" s="14"/>
      <c r="G48" s="14"/>
      <c r="H48" s="18"/>
      <c r="I48" s="7"/>
      <c r="J48" s="7"/>
    </row>
    <row r="49" spans="1:10" ht="15.75">
      <c r="A49" s="7" t="s">
        <v>136</v>
      </c>
      <c r="B49" s="7"/>
      <c r="C49" s="7"/>
      <c r="D49" s="7"/>
      <c r="E49" s="4">
        <f>+E47+E42+E33</f>
        <v>-275</v>
      </c>
      <c r="F49" s="14"/>
      <c r="G49" s="14"/>
      <c r="H49" s="4">
        <f>+H47+H42+H33</f>
        <v>12431</v>
      </c>
      <c r="I49" s="7"/>
      <c r="J49" s="7"/>
    </row>
    <row r="50" spans="1:10" ht="15.75">
      <c r="A50" s="7" t="s">
        <v>69</v>
      </c>
      <c r="B50" s="7"/>
      <c r="C50" s="7"/>
      <c r="D50" s="7"/>
      <c r="E50" s="4">
        <f>+ConCBS!H27</f>
        <v>43303</v>
      </c>
      <c r="F50" s="14"/>
      <c r="G50" s="14"/>
      <c r="H50" s="4">
        <v>30872</v>
      </c>
      <c r="I50" s="7"/>
      <c r="J50" s="7"/>
    </row>
    <row r="51" spans="1:10" ht="15.75">
      <c r="A51" s="72" t="s">
        <v>70</v>
      </c>
      <c r="B51" s="37"/>
      <c r="C51" s="37"/>
      <c r="D51" s="37"/>
      <c r="E51" s="40">
        <f>+E49+E50</f>
        <v>43028</v>
      </c>
      <c r="F51" s="37"/>
      <c r="G51" s="37"/>
      <c r="H51" s="40">
        <f>+H49+H50</f>
        <v>43303</v>
      </c>
      <c r="I51" s="7"/>
      <c r="J51" s="7"/>
    </row>
    <row r="52" spans="1:10" ht="15.75">
      <c r="A52" s="17"/>
      <c r="B52" s="7"/>
      <c r="C52" s="7"/>
      <c r="D52" s="7"/>
      <c r="E52" s="7"/>
      <c r="F52" s="14"/>
      <c r="G52" s="14"/>
      <c r="H52" s="18"/>
      <c r="I52" s="7"/>
      <c r="J52" s="7"/>
    </row>
    <row r="53" spans="1:10" ht="16.5" thickBot="1">
      <c r="A53" s="7"/>
      <c r="B53" s="7"/>
      <c r="C53" s="7"/>
      <c r="D53" s="7"/>
      <c r="E53" s="11"/>
      <c r="F53" s="14"/>
      <c r="G53" s="14"/>
      <c r="H53" s="18"/>
      <c r="I53" s="7"/>
      <c r="J53" s="7"/>
    </row>
    <row r="54" spans="1:10" ht="15.75">
      <c r="A54" s="43" t="s">
        <v>57</v>
      </c>
      <c r="B54" s="44"/>
      <c r="C54" s="44"/>
      <c r="D54" s="44"/>
      <c r="E54" s="44"/>
      <c r="F54" s="45"/>
      <c r="G54" s="45"/>
      <c r="H54" s="55"/>
      <c r="I54" s="56"/>
      <c r="J54" s="7"/>
    </row>
    <row r="55" spans="1:10" ht="15.75">
      <c r="A55" s="46" t="s">
        <v>59</v>
      </c>
      <c r="B55" s="7"/>
      <c r="C55" s="7"/>
      <c r="D55" s="7"/>
      <c r="E55" s="4">
        <v>12270</v>
      </c>
      <c r="F55" s="14"/>
      <c r="G55" s="14"/>
      <c r="H55" s="4">
        <v>7586</v>
      </c>
      <c r="I55" s="57"/>
      <c r="J55" s="7"/>
    </row>
    <row r="56" spans="1:10" ht="15.75">
      <c r="A56" s="46" t="s">
        <v>58</v>
      </c>
      <c r="B56" s="7"/>
      <c r="C56" s="7"/>
      <c r="D56" s="7"/>
      <c r="E56" s="4">
        <v>30758</v>
      </c>
      <c r="F56" s="14"/>
      <c r="G56" s="14"/>
      <c r="H56" s="4">
        <v>35717</v>
      </c>
      <c r="I56" s="57"/>
      <c r="J56" s="7"/>
    </row>
    <row r="57" spans="1:9" ht="16.5" thickBot="1">
      <c r="A57" s="47"/>
      <c r="B57" s="7"/>
      <c r="C57" s="7"/>
      <c r="D57" s="7"/>
      <c r="E57" s="8">
        <f>SUM(E55:E56)</f>
        <v>43028</v>
      </c>
      <c r="F57" s="14"/>
      <c r="G57" s="14"/>
      <c r="H57" s="8">
        <f>+H55+H56</f>
        <v>43303</v>
      </c>
      <c r="I57" s="57"/>
    </row>
    <row r="58" spans="1:9" ht="17.25" thickBot="1" thickTop="1">
      <c r="A58" s="48"/>
      <c r="B58" s="49"/>
      <c r="C58" s="49"/>
      <c r="D58" s="49"/>
      <c r="E58" s="49"/>
      <c r="F58" s="50"/>
      <c r="G58" s="50"/>
      <c r="H58" s="42"/>
      <c r="I58" s="58"/>
    </row>
    <row r="59" spans="1:8" ht="15.75">
      <c r="A59" s="41"/>
      <c r="B59" s="7"/>
      <c r="C59" s="7"/>
      <c r="D59" s="7"/>
      <c r="E59" s="7"/>
      <c r="F59" s="14"/>
      <c r="G59" s="14"/>
      <c r="H59" s="18"/>
    </row>
    <row r="60" spans="1:8" ht="15.75">
      <c r="A60" s="7"/>
      <c r="B60" s="38" t="s">
        <v>51</v>
      </c>
      <c r="C60" s="38"/>
      <c r="D60" s="7"/>
      <c r="E60" s="7"/>
      <c r="F60" s="14"/>
      <c r="G60" s="14"/>
      <c r="H60" s="18"/>
    </row>
    <row r="61" spans="1:8" ht="15.75">
      <c r="A61" s="7"/>
      <c r="B61" s="38" t="s">
        <v>128</v>
      </c>
      <c r="C61" s="38"/>
      <c r="D61" s="7"/>
      <c r="E61" s="7"/>
      <c r="F61" s="14"/>
      <c r="G61" s="14"/>
      <c r="H61" s="18"/>
    </row>
    <row r="62" spans="1:8" ht="15.75">
      <c r="A62" s="7"/>
      <c r="B62" s="7"/>
      <c r="C62" s="7"/>
      <c r="D62" s="7"/>
      <c r="E62" s="7"/>
      <c r="F62" s="14"/>
      <c r="G62" s="14"/>
      <c r="H62" s="18"/>
    </row>
    <row r="63" spans="1:8" ht="15.75">
      <c r="A63" s="7"/>
      <c r="B63" s="7"/>
      <c r="C63" s="7"/>
      <c r="D63" s="7"/>
      <c r="E63" s="7"/>
      <c r="F63" s="14"/>
      <c r="G63" s="14"/>
      <c r="H63" s="18"/>
    </row>
    <row r="64" spans="1:8" ht="15.75">
      <c r="A64" s="7"/>
      <c r="B64" s="7"/>
      <c r="C64" s="7"/>
      <c r="D64" s="7"/>
      <c r="E64" s="7"/>
      <c r="F64" s="14"/>
      <c r="G64" s="14"/>
      <c r="H64" s="18"/>
    </row>
    <row r="65" spans="1:8" ht="15.75">
      <c r="A65" s="7"/>
      <c r="B65" s="7"/>
      <c r="C65" s="7"/>
      <c r="D65" s="7"/>
      <c r="E65" s="7"/>
      <c r="F65" s="14"/>
      <c r="G65" s="14"/>
      <c r="H65" s="18"/>
    </row>
    <row r="66" spans="1:8" ht="15.75">
      <c r="A66" s="7"/>
      <c r="B66" s="7"/>
      <c r="C66" s="7"/>
      <c r="D66" s="7"/>
      <c r="E66" s="7"/>
      <c r="F66" s="14"/>
      <c r="G66" s="14"/>
      <c r="H66" s="18"/>
    </row>
    <row r="67" spans="1:8" ht="15.75">
      <c r="A67" s="7"/>
      <c r="B67" s="7"/>
      <c r="C67" s="7"/>
      <c r="D67" s="7"/>
      <c r="E67" s="7"/>
      <c r="F67" s="14"/>
      <c r="G67" s="14"/>
      <c r="H67" s="18"/>
    </row>
    <row r="68" spans="1:8" ht="15.75">
      <c r="A68" s="7"/>
      <c r="B68" s="7"/>
      <c r="C68" s="7"/>
      <c r="D68" s="7"/>
      <c r="E68" s="7"/>
      <c r="F68" s="14"/>
      <c r="G68" s="14"/>
      <c r="H68" s="18"/>
    </row>
    <row r="69" spans="1:8" ht="15.75">
      <c r="A69" s="7"/>
      <c r="B69" s="7"/>
      <c r="C69" s="7"/>
      <c r="D69" s="7"/>
      <c r="E69" s="7"/>
      <c r="F69" s="14"/>
      <c r="G69" s="14"/>
      <c r="H69" s="18"/>
    </row>
    <row r="70" spans="1:8" ht="15.75">
      <c r="A70" s="7"/>
      <c r="B70" s="7"/>
      <c r="C70" s="7"/>
      <c r="D70" s="7"/>
      <c r="E70" s="7"/>
      <c r="F70" s="14"/>
      <c r="G70" s="14"/>
      <c r="H70" s="18"/>
    </row>
    <row r="71" spans="1:8" ht="15.75">
      <c r="A71" s="7"/>
      <c r="B71" s="7"/>
      <c r="C71" s="7"/>
      <c r="D71" s="7"/>
      <c r="E71" s="7"/>
      <c r="F71" s="7"/>
      <c r="G71" s="7"/>
      <c r="H71" s="7"/>
    </row>
    <row r="72" spans="1:8" ht="15.75">
      <c r="A72" s="7"/>
      <c r="B72" s="7"/>
      <c r="C72" s="7"/>
      <c r="D72" s="7"/>
      <c r="E72" s="7"/>
      <c r="F72" s="7"/>
      <c r="G72" s="7"/>
      <c r="H72" s="7"/>
    </row>
    <row r="73" spans="1:8" ht="15.75">
      <c r="A73" s="7"/>
      <c r="B73" s="7"/>
      <c r="C73" s="7"/>
      <c r="D73" s="7"/>
      <c r="E73" s="7"/>
      <c r="F73" s="7"/>
      <c r="G73" s="7"/>
      <c r="H73" s="7"/>
    </row>
    <row r="74" spans="1:8" ht="15.75">
      <c r="A74" s="7"/>
      <c r="B74" s="7"/>
      <c r="C74" s="7"/>
      <c r="D74" s="7"/>
      <c r="E74" s="7"/>
      <c r="F74" s="7"/>
      <c r="G74" s="7"/>
      <c r="H74" s="7"/>
    </row>
    <row r="75" spans="1:8" ht="15.75">
      <c r="A75" s="7"/>
      <c r="B75" s="7"/>
      <c r="C75" s="7"/>
      <c r="D75" s="7"/>
      <c r="E75" s="7"/>
      <c r="F75" s="7"/>
      <c r="G75" s="7"/>
      <c r="H75" s="7"/>
    </row>
    <row r="76" spans="1:8" ht="15.75">
      <c r="A76" s="7"/>
      <c r="B76" s="7"/>
      <c r="C76" s="7"/>
      <c r="D76" s="7"/>
      <c r="E76" s="7"/>
      <c r="F76" s="7"/>
      <c r="G76" s="7"/>
      <c r="H76" s="7"/>
    </row>
    <row r="77" spans="1:8" ht="15.75">
      <c r="A77" s="7"/>
      <c r="B77" s="7"/>
      <c r="C77" s="7"/>
      <c r="D77" s="7"/>
      <c r="E77" s="7"/>
      <c r="F77" s="7"/>
      <c r="G77" s="7"/>
      <c r="H77" s="7"/>
    </row>
    <row r="78" spans="1:8" ht="15.75">
      <c r="A78" s="7"/>
      <c r="B78" s="7"/>
      <c r="C78" s="7"/>
      <c r="D78" s="7"/>
      <c r="E78" s="7"/>
      <c r="F78" s="7"/>
      <c r="G78" s="7"/>
      <c r="H78" s="7"/>
    </row>
    <row r="79" spans="1:8" ht="15.75">
      <c r="A79" s="7"/>
      <c r="B79" s="7"/>
      <c r="C79" s="7"/>
      <c r="D79" s="7"/>
      <c r="E79" s="7"/>
      <c r="F79" s="7"/>
      <c r="G79" s="7"/>
      <c r="H79" s="7"/>
    </row>
    <row r="80" spans="1:8" ht="15.75">
      <c r="A80" s="7"/>
      <c r="B80" s="7"/>
      <c r="C80" s="7"/>
      <c r="D80" s="7"/>
      <c r="E80" s="7"/>
      <c r="F80" s="7"/>
      <c r="G80" s="7"/>
      <c r="H80" s="7"/>
    </row>
    <row r="81" spans="1:8" ht="15.75">
      <c r="A81" s="7"/>
      <c r="B81" s="7"/>
      <c r="C81" s="7"/>
      <c r="D81" s="7"/>
      <c r="E81" s="7"/>
      <c r="F81" s="7"/>
      <c r="G81" s="7"/>
      <c r="H81" s="7"/>
    </row>
    <row r="82" spans="1:8" ht="15.75">
      <c r="A82" s="7"/>
      <c r="B82" s="7"/>
      <c r="C82" s="7"/>
      <c r="D82" s="7"/>
      <c r="E82" s="7"/>
      <c r="F82" s="7"/>
      <c r="G82" s="7"/>
      <c r="H82" s="7"/>
    </row>
    <row r="83" spans="1:8" ht="15.75">
      <c r="A83" s="7"/>
      <c r="B83" s="7"/>
      <c r="C83" s="7"/>
      <c r="D83" s="7"/>
      <c r="E83" s="7"/>
      <c r="F83" s="7"/>
      <c r="G83" s="7"/>
      <c r="H83" s="7"/>
    </row>
    <row r="84" spans="1:8" ht="15.75">
      <c r="A84" s="7"/>
      <c r="B84" s="7"/>
      <c r="C84" s="7"/>
      <c r="D84" s="7"/>
      <c r="E84" s="7"/>
      <c r="F84" s="7"/>
      <c r="G84" s="7"/>
      <c r="H84" s="7"/>
    </row>
    <row r="85" spans="1:8" ht="15.75">
      <c r="A85" s="7"/>
      <c r="B85" s="7"/>
      <c r="C85" s="7"/>
      <c r="D85" s="7"/>
      <c r="E85" s="7"/>
      <c r="F85" s="7"/>
      <c r="G85" s="7"/>
      <c r="H85" s="7"/>
    </row>
    <row r="86" spans="1:8" ht="15.75">
      <c r="A86" s="7"/>
      <c r="B86" s="7"/>
      <c r="C86" s="7"/>
      <c r="D86" s="7"/>
      <c r="E86" s="7"/>
      <c r="F86" s="7"/>
      <c r="G86" s="7"/>
      <c r="H86" s="7"/>
    </row>
    <row r="87" spans="1:8" ht="15.75">
      <c r="A87" s="7"/>
      <c r="B87" s="7"/>
      <c r="C87" s="7"/>
      <c r="D87" s="7"/>
      <c r="E87" s="7"/>
      <c r="F87" s="7"/>
      <c r="G87" s="7"/>
      <c r="H87" s="7"/>
    </row>
    <row r="88" spans="1:8" ht="15.75">
      <c r="A88" s="7"/>
      <c r="B88" s="7"/>
      <c r="C88" s="7"/>
      <c r="D88" s="7"/>
      <c r="E88" s="7"/>
      <c r="F88" s="7"/>
      <c r="G88" s="7"/>
      <c r="H88" s="7"/>
    </row>
    <row r="89" spans="1:8" ht="15.75">
      <c r="A89" s="7"/>
      <c r="B89" s="7"/>
      <c r="C89" s="7"/>
      <c r="D89" s="7"/>
      <c r="E89" s="7"/>
      <c r="F89" s="7"/>
      <c r="G89" s="7"/>
      <c r="H89" s="7"/>
    </row>
    <row r="90" spans="1:8" ht="15.75">
      <c r="A90" s="7"/>
      <c r="B90" s="7"/>
      <c r="C90" s="7"/>
      <c r="D90" s="7"/>
      <c r="E90" s="7"/>
      <c r="F90" s="7"/>
      <c r="G90" s="7"/>
      <c r="H90" s="7"/>
    </row>
    <row r="91" spans="1:8" ht="15.75">
      <c r="A91" s="7"/>
      <c r="B91" s="7"/>
      <c r="C91" s="7"/>
      <c r="D91" s="7"/>
      <c r="E91" s="7"/>
      <c r="F91" s="7"/>
      <c r="G91" s="7"/>
      <c r="H91" s="7"/>
    </row>
    <row r="92" spans="1:8" ht="15.75">
      <c r="A92" s="7"/>
      <c r="B92" s="7"/>
      <c r="C92" s="7"/>
      <c r="D92" s="7"/>
      <c r="E92" s="7"/>
      <c r="F92" s="7"/>
      <c r="G92" s="7"/>
      <c r="H92" s="7"/>
    </row>
    <row r="93" spans="1:8" ht="15.75">
      <c r="A93" s="7"/>
      <c r="B93" s="7"/>
      <c r="C93" s="7"/>
      <c r="D93" s="7"/>
      <c r="E93" s="7"/>
      <c r="F93" s="7"/>
      <c r="G93" s="7"/>
      <c r="H93" s="7"/>
    </row>
    <row r="94" spans="1:8" ht="15.75">
      <c r="A94" s="7"/>
      <c r="B94" s="7"/>
      <c r="C94" s="7"/>
      <c r="D94" s="7"/>
      <c r="E94" s="7"/>
      <c r="F94" s="7"/>
      <c r="G94" s="7"/>
      <c r="H94" s="7"/>
    </row>
    <row r="95" spans="1:8" ht="15.75">
      <c r="A95" s="7"/>
      <c r="B95" s="7"/>
      <c r="C95" s="7"/>
      <c r="D95" s="7"/>
      <c r="E95" s="7"/>
      <c r="F95" s="7"/>
      <c r="G95" s="7"/>
      <c r="H95" s="7"/>
    </row>
    <row r="96" spans="1:8" ht="15.75">
      <c r="A96" s="7"/>
      <c r="B96" s="7"/>
      <c r="C96" s="7"/>
      <c r="D96" s="7"/>
      <c r="E96" s="7"/>
      <c r="F96" s="7"/>
      <c r="G96" s="7"/>
      <c r="H96" s="7"/>
    </row>
    <row r="97" spans="1:8" ht="15.75">
      <c r="A97" s="7"/>
      <c r="B97" s="7"/>
      <c r="C97" s="7"/>
      <c r="D97" s="7"/>
      <c r="E97" s="7"/>
      <c r="F97" s="7"/>
      <c r="G97" s="7"/>
      <c r="H97" s="7"/>
    </row>
    <row r="98" spans="1:8" ht="15.75">
      <c r="A98" s="7"/>
      <c r="B98" s="7"/>
      <c r="C98" s="7"/>
      <c r="D98" s="7"/>
      <c r="E98" s="7"/>
      <c r="F98" s="7"/>
      <c r="G98" s="7"/>
      <c r="H98" s="7"/>
    </row>
    <row r="99" spans="1:8" ht="15.75">
      <c r="A99" s="7"/>
      <c r="B99" s="7"/>
      <c r="C99" s="7"/>
      <c r="D99" s="7"/>
      <c r="E99" s="7"/>
      <c r="F99" s="7"/>
      <c r="G99" s="7"/>
      <c r="H99" s="7"/>
    </row>
    <row r="100" spans="1:8" ht="15.75">
      <c r="A100" s="7"/>
      <c r="B100" s="7"/>
      <c r="C100" s="7"/>
      <c r="D100" s="7"/>
      <c r="E100" s="7"/>
      <c r="F100" s="7"/>
      <c r="G100" s="7"/>
      <c r="H100" s="7"/>
    </row>
    <row r="101" spans="1:8" ht="15.75">
      <c r="A101" s="7"/>
      <c r="B101" s="7"/>
      <c r="C101" s="7"/>
      <c r="D101" s="7"/>
      <c r="E101" s="7"/>
      <c r="F101" s="7"/>
      <c r="G101" s="7"/>
      <c r="H101" s="7"/>
    </row>
    <row r="102" spans="1:8" ht="15.75">
      <c r="A102" s="7"/>
      <c r="B102" s="7"/>
      <c r="C102" s="7"/>
      <c r="D102" s="7"/>
      <c r="E102" s="7"/>
      <c r="F102" s="7"/>
      <c r="G102" s="7"/>
      <c r="H102" s="7"/>
    </row>
    <row r="103" spans="1:8" ht="15.75">
      <c r="A103" s="7"/>
      <c r="B103" s="7"/>
      <c r="C103" s="7"/>
      <c r="D103" s="7"/>
      <c r="E103" s="7"/>
      <c r="F103" s="7"/>
      <c r="G103" s="7"/>
      <c r="H103" s="7"/>
    </row>
    <row r="104" spans="1:8" ht="15.75">
      <c r="A104" s="7"/>
      <c r="B104" s="7"/>
      <c r="C104" s="7"/>
      <c r="D104" s="7"/>
      <c r="E104" s="7"/>
      <c r="F104" s="7"/>
      <c r="G104" s="7"/>
      <c r="H104" s="7"/>
    </row>
    <row r="105" spans="1:8" ht="15.75">
      <c r="A105" s="7"/>
      <c r="B105" s="7"/>
      <c r="C105" s="7"/>
      <c r="D105" s="7"/>
      <c r="E105" s="7"/>
      <c r="F105" s="7"/>
      <c r="G105" s="7"/>
      <c r="H105" s="7"/>
    </row>
    <row r="106" spans="1:8" ht="15.75">
      <c r="A106" s="7"/>
      <c r="B106" s="7"/>
      <c r="C106" s="7"/>
      <c r="D106" s="7"/>
      <c r="E106" s="7"/>
      <c r="F106" s="7"/>
      <c r="G106" s="7"/>
      <c r="H106" s="7"/>
    </row>
    <row r="107" spans="1:8" ht="15.75">
      <c r="A107" s="7"/>
      <c r="B107" s="7"/>
      <c r="C107" s="7"/>
      <c r="D107" s="7"/>
      <c r="E107" s="7"/>
      <c r="F107" s="7"/>
      <c r="G107" s="7"/>
      <c r="H107" s="7"/>
    </row>
    <row r="108" spans="1:8" ht="15.75">
      <c r="A108" s="7"/>
      <c r="B108" s="7"/>
      <c r="C108" s="7"/>
      <c r="D108" s="7"/>
      <c r="E108" s="7"/>
      <c r="F108" s="7"/>
      <c r="G108" s="7"/>
      <c r="H108" s="7"/>
    </row>
    <row r="109" spans="1:8" ht="15.75">
      <c r="A109" s="7"/>
      <c r="B109" s="7"/>
      <c r="C109" s="7"/>
      <c r="D109" s="7"/>
      <c r="E109" s="7"/>
      <c r="F109" s="7"/>
      <c r="G109" s="7"/>
      <c r="H109" s="7"/>
    </row>
    <row r="110" spans="1:8" ht="15.75">
      <c r="A110" s="7"/>
      <c r="B110" s="7"/>
      <c r="C110" s="7"/>
      <c r="D110" s="7"/>
      <c r="E110" s="7"/>
      <c r="F110" s="7"/>
      <c r="G110" s="7"/>
      <c r="H110" s="7"/>
    </row>
    <row r="111" spans="1:8" ht="15.75">
      <c r="A111" s="7"/>
      <c r="B111" s="7"/>
      <c r="C111" s="7"/>
      <c r="D111" s="7"/>
      <c r="E111" s="7"/>
      <c r="F111" s="7"/>
      <c r="G111" s="7"/>
      <c r="H111" s="7"/>
    </row>
    <row r="112" spans="1:8" ht="15.75">
      <c r="A112" s="7"/>
      <c r="B112" s="7"/>
      <c r="C112" s="7"/>
      <c r="D112" s="7"/>
      <c r="E112" s="7"/>
      <c r="F112" s="7"/>
      <c r="G112" s="7"/>
      <c r="H112" s="7"/>
    </row>
    <row r="113" spans="1:8" ht="15.75">
      <c r="A113" s="7"/>
      <c r="B113" s="7"/>
      <c r="C113" s="7"/>
      <c r="D113" s="7"/>
      <c r="E113" s="7"/>
      <c r="F113" s="7"/>
      <c r="G113" s="7"/>
      <c r="H113" s="7"/>
    </row>
    <row r="114" spans="1:8" ht="15.75">
      <c r="A114" s="7"/>
      <c r="B114" s="7"/>
      <c r="C114" s="7"/>
      <c r="D114" s="7"/>
      <c r="E114" s="7"/>
      <c r="F114" s="7"/>
      <c r="G114" s="7"/>
      <c r="H114" s="7"/>
    </row>
    <row r="115" spans="1:8" ht="15.75">
      <c r="A115" s="7"/>
      <c r="B115" s="7"/>
      <c r="C115" s="7"/>
      <c r="D115" s="7"/>
      <c r="E115" s="7"/>
      <c r="F115" s="7"/>
      <c r="G115" s="7"/>
      <c r="H115" s="7"/>
    </row>
    <row r="116" spans="1:8" ht="15.75">
      <c r="A116" s="7"/>
      <c r="B116" s="7"/>
      <c r="C116" s="7"/>
      <c r="D116" s="7"/>
      <c r="E116" s="7"/>
      <c r="F116" s="7"/>
      <c r="G116" s="7"/>
      <c r="H116" s="7"/>
    </row>
    <row r="117" spans="1:8" ht="15.75">
      <c r="A117" s="7"/>
      <c r="B117" s="7"/>
      <c r="C117" s="7"/>
      <c r="D117" s="7"/>
      <c r="E117" s="7"/>
      <c r="F117" s="7"/>
      <c r="G117" s="7"/>
      <c r="H117" s="7"/>
    </row>
    <row r="118" spans="1:8" ht="15.75">
      <c r="A118" s="7"/>
      <c r="B118" s="7"/>
      <c r="C118" s="7"/>
      <c r="D118" s="7"/>
      <c r="E118" s="7"/>
      <c r="F118" s="7"/>
      <c r="G118" s="7"/>
      <c r="H118" s="7"/>
    </row>
    <row r="119" spans="1:8" ht="15.75">
      <c r="A119" s="7"/>
      <c r="B119" s="7"/>
      <c r="C119" s="7"/>
      <c r="D119" s="7"/>
      <c r="E119" s="7"/>
      <c r="F119" s="7"/>
      <c r="G119" s="7"/>
      <c r="H119" s="7"/>
    </row>
    <row r="120" spans="1:8" ht="15.75">
      <c r="A120" s="7"/>
      <c r="B120" s="7"/>
      <c r="C120" s="7"/>
      <c r="D120" s="7"/>
      <c r="E120" s="7"/>
      <c r="F120" s="7"/>
      <c r="G120" s="7"/>
      <c r="H120" s="7"/>
    </row>
    <row r="121" spans="1:8" ht="15.75">
      <c r="A121" s="7"/>
      <c r="B121" s="7"/>
      <c r="C121" s="7"/>
      <c r="D121" s="7"/>
      <c r="E121" s="7"/>
      <c r="F121" s="7"/>
      <c r="G121" s="7"/>
      <c r="H121" s="7"/>
    </row>
    <row r="122" spans="1:8" ht="15.75">
      <c r="A122" s="7"/>
      <c r="B122" s="7"/>
      <c r="C122" s="7"/>
      <c r="D122" s="7"/>
      <c r="E122" s="7"/>
      <c r="F122" s="7"/>
      <c r="G122" s="7"/>
      <c r="H122" s="7"/>
    </row>
    <row r="123" spans="1:8" ht="15.75">
      <c r="A123" s="7"/>
      <c r="B123" s="7"/>
      <c r="C123" s="7"/>
      <c r="D123" s="7"/>
      <c r="E123" s="7"/>
      <c r="F123" s="7"/>
      <c r="G123" s="7"/>
      <c r="H123" s="7"/>
    </row>
    <row r="124" spans="1:8" ht="15.75">
      <c r="A124" s="7"/>
      <c r="B124" s="7"/>
      <c r="C124" s="7"/>
      <c r="D124" s="7"/>
      <c r="E124" s="7"/>
      <c r="F124" s="7"/>
      <c r="G124" s="7"/>
      <c r="H124" s="7"/>
    </row>
    <row r="125" spans="1:8" ht="15.75">
      <c r="A125" s="7"/>
      <c r="B125" s="7"/>
      <c r="C125" s="7"/>
      <c r="D125" s="7"/>
      <c r="E125" s="7"/>
      <c r="F125" s="7"/>
      <c r="G125" s="7"/>
      <c r="H125" s="7"/>
    </row>
    <row r="126" spans="1:8" ht="15.75">
      <c r="A126" s="7"/>
      <c r="B126" s="7"/>
      <c r="C126" s="7"/>
      <c r="D126" s="7"/>
      <c r="E126" s="7"/>
      <c r="F126" s="7"/>
      <c r="G126" s="7"/>
      <c r="H126" s="7"/>
    </row>
    <row r="127" spans="1:8" ht="15.75">
      <c r="A127" s="7"/>
      <c r="B127" s="7"/>
      <c r="C127" s="7"/>
      <c r="D127" s="7"/>
      <c r="E127" s="7"/>
      <c r="F127" s="7"/>
      <c r="G127" s="7"/>
      <c r="H127" s="7"/>
    </row>
    <row r="128" spans="1:8" ht="15.75">
      <c r="A128" s="7"/>
      <c r="B128" s="7"/>
      <c r="C128" s="7"/>
      <c r="D128" s="7"/>
      <c r="E128" s="7"/>
      <c r="F128" s="7"/>
      <c r="G128" s="7"/>
      <c r="H128" s="7"/>
    </row>
    <row r="129" spans="1:8" ht="15.75">
      <c r="A129" s="7"/>
      <c r="B129" s="7"/>
      <c r="C129" s="7"/>
      <c r="D129" s="7"/>
      <c r="E129" s="7"/>
      <c r="F129" s="7"/>
      <c r="G129" s="7"/>
      <c r="H129" s="7"/>
    </row>
    <row r="130" spans="1:8" ht="15.75">
      <c r="A130" s="7"/>
      <c r="B130" s="7"/>
      <c r="C130" s="7"/>
      <c r="D130" s="7"/>
      <c r="E130" s="7"/>
      <c r="F130" s="7"/>
      <c r="G130" s="7"/>
      <c r="H130" s="7"/>
    </row>
    <row r="131" spans="1:8" ht="15.75">
      <c r="A131" s="7"/>
      <c r="B131" s="7"/>
      <c r="C131" s="7"/>
      <c r="D131" s="7"/>
      <c r="E131" s="7"/>
      <c r="F131" s="7"/>
      <c r="G131" s="7"/>
      <c r="H131" s="7"/>
    </row>
    <row r="132" spans="1:8" ht="15.75">
      <c r="A132" s="7"/>
      <c r="B132" s="7"/>
      <c r="C132" s="7"/>
      <c r="D132" s="7"/>
      <c r="E132" s="7"/>
      <c r="F132" s="7"/>
      <c r="G132" s="7"/>
      <c r="H132" s="7"/>
    </row>
  </sheetData>
  <sheetProtection/>
  <printOptions/>
  <pageMargins left="1.26" right="0.75" top="0.41" bottom="0.32" header="0.5" footer="0.26"/>
  <pageSetup fitToHeight="1" fitToWidth="1" horizontalDpi="600" verticalDpi="600" orientation="portrait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"/>
  <sheetViews>
    <sheetView zoomScalePageLayoutView="0" workbookViewId="0" topLeftCell="A1">
      <selection activeCell="A69" sqref="A69"/>
    </sheetView>
  </sheetViews>
  <sheetFormatPr defaultColWidth="9.00390625" defaultRowHeight="15.75"/>
  <cols>
    <col min="1" max="1" width="4.375" style="0" customWidth="1"/>
    <col min="2" max="2" width="11.125" style="0" customWidth="1"/>
    <col min="3" max="3" width="10.125" style="0" customWidth="1"/>
    <col min="4" max="4" width="9.625" style="0" customWidth="1"/>
    <col min="5" max="5" width="2.25390625" style="0" customWidth="1"/>
    <col min="6" max="6" width="12.625" style="0" customWidth="1"/>
    <col min="7" max="7" width="4.00390625" style="0" customWidth="1"/>
    <col min="8" max="8" width="9.375" style="0" customWidth="1"/>
    <col min="9" max="9" width="1.4921875" style="0" customWidth="1"/>
    <col min="10" max="10" width="9.50390625" style="0" customWidth="1"/>
    <col min="11" max="11" width="1.25" style="0" customWidth="1"/>
    <col min="12" max="12" width="10.375" style="0" customWidth="1"/>
    <col min="13" max="13" width="2.125" style="0" customWidth="1"/>
    <col min="14" max="14" width="9.50390625" style="0" bestFit="1" customWidth="1"/>
  </cols>
  <sheetData>
    <row r="1" spans="2:13" ht="18.75">
      <c r="B1" s="52"/>
      <c r="C1" s="52" t="s">
        <v>11</v>
      </c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2:13" ht="15.75">
      <c r="B2" s="51"/>
      <c r="C2" s="51" t="s">
        <v>40</v>
      </c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2:13" ht="15.75">
      <c r="B3" s="51"/>
      <c r="C3" s="51" t="s">
        <v>39</v>
      </c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5" ht="16.5" thickBo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3" ht="15.7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5.7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5" ht="15.75">
      <c r="A7" s="1" t="s">
        <v>60</v>
      </c>
      <c r="B7" s="1"/>
      <c r="C7" s="1"/>
      <c r="D7" s="1"/>
      <c r="E7" s="1"/>
    </row>
    <row r="8" spans="1:5" ht="15.75">
      <c r="A8" s="1" t="s">
        <v>138</v>
      </c>
      <c r="B8" s="1"/>
      <c r="C8" s="1"/>
      <c r="D8" s="1"/>
      <c r="E8" s="1"/>
    </row>
    <row r="9" spans="1:5" ht="15.75">
      <c r="A9" s="82" t="s">
        <v>142</v>
      </c>
      <c r="B9" s="1"/>
      <c r="C9" s="1"/>
      <c r="D9" s="1"/>
      <c r="E9" s="1"/>
    </row>
    <row r="10" spans="2:15" ht="15.75">
      <c r="B10" s="17"/>
      <c r="C10" s="17"/>
      <c r="D10" s="17"/>
      <c r="E10" s="17"/>
      <c r="F10" s="7"/>
      <c r="G10" s="7"/>
      <c r="H10" s="7"/>
      <c r="I10" s="7"/>
      <c r="J10" s="7"/>
      <c r="K10" s="7"/>
      <c r="L10" s="7"/>
      <c r="M10" s="7"/>
      <c r="N10" s="5" t="s">
        <v>93</v>
      </c>
      <c r="O10" s="5" t="s">
        <v>4</v>
      </c>
    </row>
    <row r="11" spans="1:15" ht="15.75">
      <c r="A11" s="17"/>
      <c r="B11" s="17"/>
      <c r="C11" s="17"/>
      <c r="D11" s="87" t="s">
        <v>96</v>
      </c>
      <c r="E11" s="87"/>
      <c r="F11" s="87"/>
      <c r="G11" s="87"/>
      <c r="H11" s="87"/>
      <c r="I11" s="87"/>
      <c r="J11" s="87"/>
      <c r="K11" s="87"/>
      <c r="L11" s="87"/>
      <c r="M11" s="7"/>
      <c r="N11" s="5" t="s">
        <v>94</v>
      </c>
      <c r="O11" s="5" t="s">
        <v>95</v>
      </c>
    </row>
    <row r="12" spans="1:13" ht="15.75">
      <c r="A12" s="7"/>
      <c r="B12" s="7"/>
      <c r="C12" s="7"/>
      <c r="D12" s="7"/>
      <c r="E12" s="7"/>
      <c r="F12" s="88" t="s">
        <v>46</v>
      </c>
      <c r="G12" s="88"/>
      <c r="H12" s="88" t="s">
        <v>53</v>
      </c>
      <c r="I12" s="88"/>
      <c r="J12" s="88"/>
      <c r="K12" s="88"/>
      <c r="L12" s="9"/>
      <c r="M12" s="7"/>
    </row>
    <row r="13" spans="1:13" ht="15.75">
      <c r="A13" s="7"/>
      <c r="B13" s="7"/>
      <c r="C13" s="7"/>
      <c r="D13" s="9" t="s">
        <v>45</v>
      </c>
      <c r="E13" s="9"/>
      <c r="F13" s="9" t="s">
        <v>29</v>
      </c>
      <c r="G13" s="9"/>
      <c r="H13" s="9" t="s">
        <v>24</v>
      </c>
      <c r="I13" s="9"/>
      <c r="J13" s="9" t="s">
        <v>26</v>
      </c>
      <c r="K13" s="9"/>
      <c r="L13" s="9"/>
      <c r="M13" s="7"/>
    </row>
    <row r="14" spans="1:13" ht="15.75">
      <c r="A14" s="7"/>
      <c r="B14" s="7"/>
      <c r="C14" s="7"/>
      <c r="D14" s="9" t="s">
        <v>24</v>
      </c>
      <c r="E14" s="9"/>
      <c r="F14" s="9" t="s">
        <v>33</v>
      </c>
      <c r="G14" s="9"/>
      <c r="H14" s="9" t="s">
        <v>25</v>
      </c>
      <c r="I14" s="9"/>
      <c r="J14" s="9" t="s">
        <v>27</v>
      </c>
      <c r="K14" s="9"/>
      <c r="L14" s="9" t="s">
        <v>4</v>
      </c>
      <c r="M14" s="7"/>
    </row>
    <row r="15" spans="1:15" ht="15.75">
      <c r="A15" s="7"/>
      <c r="B15" s="7"/>
      <c r="C15" s="7"/>
      <c r="D15" s="27" t="s">
        <v>1</v>
      </c>
      <c r="E15" s="9"/>
      <c r="F15" s="27" t="s">
        <v>1</v>
      </c>
      <c r="G15" s="9"/>
      <c r="H15" s="27" t="s">
        <v>1</v>
      </c>
      <c r="I15" s="9"/>
      <c r="J15" s="27" t="s">
        <v>1</v>
      </c>
      <c r="K15" s="9"/>
      <c r="L15" s="27" t="s">
        <v>1</v>
      </c>
      <c r="M15" s="7"/>
      <c r="N15" s="27" t="s">
        <v>1</v>
      </c>
      <c r="O15" s="27" t="s">
        <v>1</v>
      </c>
    </row>
    <row r="16" spans="1:13" ht="15.75">
      <c r="A16" s="7"/>
      <c r="B16" s="7"/>
      <c r="C16" s="7"/>
      <c r="D16" s="7"/>
      <c r="E16" s="7"/>
      <c r="F16" s="9"/>
      <c r="G16" s="9"/>
      <c r="H16" s="9"/>
      <c r="I16" s="9"/>
      <c r="J16" s="9"/>
      <c r="K16" s="9"/>
      <c r="L16" s="9"/>
      <c r="M16" s="7"/>
    </row>
    <row r="17" spans="1:13" ht="15.75">
      <c r="A17" s="35" t="s">
        <v>147</v>
      </c>
      <c r="B17" s="35"/>
      <c r="C17" s="35"/>
      <c r="D17" s="35"/>
      <c r="E17" s="35"/>
      <c r="F17" s="7"/>
      <c r="G17" s="7"/>
      <c r="H17" s="7"/>
      <c r="I17" s="7"/>
      <c r="J17" s="7"/>
      <c r="K17" s="7"/>
      <c r="L17" s="7"/>
      <c r="M17" s="7"/>
    </row>
    <row r="18" spans="1:13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6" ht="15.75">
      <c r="A19" s="7" t="s">
        <v>127</v>
      </c>
      <c r="B19" s="7"/>
      <c r="C19" s="7"/>
      <c r="D19" s="4">
        <v>75831</v>
      </c>
      <c r="E19" s="4"/>
      <c r="F19" s="4">
        <v>4267.89904</v>
      </c>
      <c r="G19" s="4"/>
      <c r="H19" s="4">
        <v>2418</v>
      </c>
      <c r="I19" s="4"/>
      <c r="J19" s="4">
        <v>81665</v>
      </c>
      <c r="K19" s="4"/>
      <c r="L19" s="4">
        <f>SUM(D19:J19)</f>
        <v>164181.89904</v>
      </c>
      <c r="M19" s="4"/>
      <c r="N19" s="2">
        <v>3101</v>
      </c>
      <c r="O19" s="2">
        <f>+L19+N19</f>
        <v>167282.89904</v>
      </c>
      <c r="P19" s="2"/>
    </row>
    <row r="20" spans="1:16" ht="15.75">
      <c r="A20" s="7"/>
      <c r="B20" s="7"/>
      <c r="C20" s="7"/>
      <c r="D20" s="4"/>
      <c r="E20" s="4"/>
      <c r="F20" s="4"/>
      <c r="G20" s="4"/>
      <c r="H20" s="4"/>
      <c r="I20" s="4"/>
      <c r="J20" s="4"/>
      <c r="K20" s="4"/>
      <c r="L20" s="4"/>
      <c r="M20" s="4"/>
      <c r="N20" s="2"/>
      <c r="O20" s="2"/>
      <c r="P20" s="2"/>
    </row>
    <row r="21" spans="1:16" ht="15.75">
      <c r="A21" s="7"/>
      <c r="B21" s="7"/>
      <c r="C21" s="7"/>
      <c r="D21" s="15"/>
      <c r="E21" s="15"/>
      <c r="F21" s="4"/>
      <c r="G21" s="4"/>
      <c r="H21" s="4"/>
      <c r="I21" s="4"/>
      <c r="J21" s="4"/>
      <c r="K21" s="4"/>
      <c r="L21" s="4"/>
      <c r="M21" s="4"/>
      <c r="N21" s="2"/>
      <c r="O21" s="2"/>
      <c r="P21" s="2"/>
    </row>
    <row r="22" spans="1:16" ht="15.75">
      <c r="A22" s="7" t="s">
        <v>6</v>
      </c>
      <c r="B22" s="7"/>
      <c r="C22" s="7"/>
      <c r="D22" s="15">
        <v>0</v>
      </c>
      <c r="E22" s="15"/>
      <c r="F22" s="4">
        <v>0</v>
      </c>
      <c r="G22" s="4"/>
      <c r="H22" s="4">
        <v>0</v>
      </c>
      <c r="I22" s="4"/>
      <c r="J22" s="4">
        <v>-8417</v>
      </c>
      <c r="K22" s="4"/>
      <c r="L22" s="4">
        <f>SUM(D22:J22)</f>
        <v>-8417</v>
      </c>
      <c r="M22" s="4"/>
      <c r="N22" s="2">
        <v>0</v>
      </c>
      <c r="O22" s="2">
        <f>+L22+N22</f>
        <v>-8417</v>
      </c>
      <c r="P22" s="2"/>
    </row>
    <row r="23" spans="1:16" ht="15.75">
      <c r="A23" s="7"/>
      <c r="B23" s="7"/>
      <c r="C23" s="7"/>
      <c r="D23" s="15"/>
      <c r="E23" s="15"/>
      <c r="F23" s="4"/>
      <c r="G23" s="4"/>
      <c r="H23" s="4"/>
      <c r="I23" s="4"/>
      <c r="J23" s="4"/>
      <c r="K23" s="4"/>
      <c r="L23" s="4"/>
      <c r="M23" s="4"/>
      <c r="N23" s="2"/>
      <c r="O23" s="2"/>
      <c r="P23" s="2"/>
    </row>
    <row r="24" spans="1:16" ht="15.75">
      <c r="A24" s="7"/>
      <c r="B24" s="7"/>
      <c r="C24" s="7"/>
      <c r="D24" s="15"/>
      <c r="E24" s="15"/>
      <c r="F24" s="4"/>
      <c r="G24" s="4"/>
      <c r="H24" s="4"/>
      <c r="I24" s="4"/>
      <c r="J24" s="4"/>
      <c r="K24" s="4"/>
      <c r="L24" s="4"/>
      <c r="M24" s="4"/>
      <c r="N24" s="2"/>
      <c r="O24" s="2"/>
      <c r="P24" s="2"/>
    </row>
    <row r="25" spans="1:16" ht="15.75">
      <c r="A25" s="7" t="s">
        <v>97</v>
      </c>
      <c r="B25" s="7"/>
      <c r="C25" s="7"/>
      <c r="D25" s="15">
        <v>0</v>
      </c>
      <c r="E25" s="15"/>
      <c r="F25" s="4">
        <v>0</v>
      </c>
      <c r="G25" s="4"/>
      <c r="H25" s="4">
        <v>0</v>
      </c>
      <c r="I25" s="4"/>
      <c r="J25" s="18">
        <f>+ConCPL!H38</f>
        <v>16557</v>
      </c>
      <c r="K25" s="4"/>
      <c r="L25" s="4">
        <f>SUM(D25:J25)</f>
        <v>16557</v>
      </c>
      <c r="M25" s="4"/>
      <c r="N25" s="2">
        <f>+ConCPL!H40</f>
        <v>515</v>
      </c>
      <c r="O25" s="2">
        <f>+L25+N25</f>
        <v>17072</v>
      </c>
      <c r="P25" s="2"/>
    </row>
    <row r="26" spans="1:16" ht="15.75">
      <c r="A26" s="7"/>
      <c r="B26" s="7"/>
      <c r="C26" s="7"/>
      <c r="D26" s="15"/>
      <c r="E26" s="15"/>
      <c r="F26" s="4"/>
      <c r="G26" s="4"/>
      <c r="H26" s="4"/>
      <c r="I26" s="4"/>
      <c r="J26" s="18"/>
      <c r="K26" s="4"/>
      <c r="L26" s="4"/>
      <c r="M26" s="4"/>
      <c r="N26" s="2"/>
      <c r="O26" s="2"/>
      <c r="P26" s="2"/>
    </row>
    <row r="27" spans="1:16" ht="15.75">
      <c r="A27" s="7"/>
      <c r="B27" s="7"/>
      <c r="C27" s="7"/>
      <c r="D27" s="7"/>
      <c r="E27" s="7"/>
      <c r="F27" s="4"/>
      <c r="G27" s="4"/>
      <c r="H27" s="4"/>
      <c r="I27" s="4"/>
      <c r="J27" s="4"/>
      <c r="K27" s="4"/>
      <c r="L27" s="4"/>
      <c r="M27" s="4"/>
      <c r="N27" s="2"/>
      <c r="O27" s="2"/>
      <c r="P27" s="2"/>
    </row>
    <row r="28" spans="1:16" ht="16.5" thickBot="1">
      <c r="A28" s="37" t="s">
        <v>146</v>
      </c>
      <c r="B28" s="37"/>
      <c r="C28" s="37"/>
      <c r="D28" s="33">
        <f>SUM(D19:D27)</f>
        <v>75831</v>
      </c>
      <c r="E28" s="33"/>
      <c r="F28" s="33">
        <f>SUM(F19:F27)</f>
        <v>4267.89904</v>
      </c>
      <c r="G28" s="33"/>
      <c r="H28" s="33">
        <f>SUM(H19:H27)</f>
        <v>2418</v>
      </c>
      <c r="I28" s="33"/>
      <c r="J28" s="33">
        <f>SUM(J19:J27)</f>
        <v>89805</v>
      </c>
      <c r="K28" s="33"/>
      <c r="L28" s="33">
        <f>SUM(L19:L27)</f>
        <v>172321.89904</v>
      </c>
      <c r="M28" s="33">
        <f>SUM(M19:M27)</f>
        <v>0</v>
      </c>
      <c r="N28" s="33">
        <f>SUM(N19:N27)</f>
        <v>3616</v>
      </c>
      <c r="O28" s="33">
        <f>SUM(O19:O27)</f>
        <v>175937.89904</v>
      </c>
      <c r="P28" s="2"/>
    </row>
    <row r="29" spans="1:16" ht="16.5" thickTop="1">
      <c r="A29" s="7"/>
      <c r="B29" s="7"/>
      <c r="C29" s="7"/>
      <c r="D29" s="7"/>
      <c r="E29" s="7"/>
      <c r="F29" s="4"/>
      <c r="G29" s="4"/>
      <c r="H29" s="4"/>
      <c r="I29" s="4"/>
      <c r="J29" s="4"/>
      <c r="K29" s="4"/>
      <c r="L29" s="4"/>
      <c r="M29" s="4"/>
      <c r="N29" s="2"/>
      <c r="O29" s="2"/>
      <c r="P29" s="2"/>
    </row>
    <row r="30" spans="1:16" ht="15.75" hidden="1">
      <c r="A30" s="7"/>
      <c r="B30" s="7"/>
      <c r="C30" s="7"/>
      <c r="D30" s="7"/>
      <c r="E30" s="7"/>
      <c r="F30" s="4"/>
      <c r="G30" s="4"/>
      <c r="H30" s="4"/>
      <c r="I30" s="4"/>
      <c r="J30" s="4"/>
      <c r="K30" s="4"/>
      <c r="L30" s="4"/>
      <c r="M30" s="4"/>
      <c r="N30" s="2"/>
      <c r="O30" s="2"/>
      <c r="P30" s="2"/>
    </row>
    <row r="31" spans="1:16" ht="15.75" hidden="1">
      <c r="A31" s="35" t="s">
        <v>30</v>
      </c>
      <c r="B31" s="35"/>
      <c r="C31" s="35"/>
      <c r="D31" s="35"/>
      <c r="E31" s="35"/>
      <c r="F31" s="4"/>
      <c r="G31" s="4"/>
      <c r="H31" s="4"/>
      <c r="I31" s="4"/>
      <c r="J31" s="4"/>
      <c r="K31" s="4"/>
      <c r="L31" s="4"/>
      <c r="M31" s="4"/>
      <c r="N31" s="2"/>
      <c r="O31" s="2"/>
      <c r="P31" s="2"/>
    </row>
    <row r="32" spans="1:16" ht="15.75" hidden="1">
      <c r="A32" s="7"/>
      <c r="B32" s="7"/>
      <c r="C32" s="7"/>
      <c r="D32" s="7"/>
      <c r="E32" s="7"/>
      <c r="F32" s="4"/>
      <c r="G32" s="4"/>
      <c r="H32" s="4"/>
      <c r="I32" s="4"/>
      <c r="J32" s="4"/>
      <c r="K32" s="4"/>
      <c r="L32" s="4"/>
      <c r="M32" s="4"/>
      <c r="N32" s="2"/>
      <c r="O32" s="2"/>
      <c r="P32" s="2"/>
    </row>
    <row r="33" spans="1:16" ht="15.75" hidden="1">
      <c r="A33" s="7" t="s">
        <v>31</v>
      </c>
      <c r="B33" s="7"/>
      <c r="C33" s="7"/>
      <c r="D33" s="7"/>
      <c r="E33" s="7"/>
      <c r="F33" s="4">
        <v>0</v>
      </c>
      <c r="G33" s="4"/>
      <c r="H33" s="4">
        <v>0</v>
      </c>
      <c r="I33" s="4"/>
      <c r="J33" s="4">
        <v>0</v>
      </c>
      <c r="K33" s="4"/>
      <c r="L33" s="4">
        <f>SUM(F33:J33)</f>
        <v>0</v>
      </c>
      <c r="M33" s="4"/>
      <c r="N33" s="2"/>
      <c r="O33" s="2"/>
      <c r="P33" s="2"/>
    </row>
    <row r="34" spans="1:16" ht="15.75" hidden="1">
      <c r="A34" s="7"/>
      <c r="B34" s="7"/>
      <c r="C34" s="7"/>
      <c r="D34" s="7"/>
      <c r="E34" s="7"/>
      <c r="F34" s="4"/>
      <c r="G34" s="4"/>
      <c r="H34" s="4"/>
      <c r="I34" s="4"/>
      <c r="J34" s="4"/>
      <c r="K34" s="4"/>
      <c r="L34" s="4"/>
      <c r="M34" s="4"/>
      <c r="N34" s="2"/>
      <c r="O34" s="2"/>
      <c r="P34" s="2"/>
    </row>
    <row r="35" spans="1:16" ht="15.75" hidden="1">
      <c r="A35" s="7" t="s">
        <v>34</v>
      </c>
      <c r="B35" s="7"/>
      <c r="C35" s="7"/>
      <c r="D35" s="7"/>
      <c r="E35" s="7"/>
      <c r="F35" s="4">
        <v>0</v>
      </c>
      <c r="G35" s="4"/>
      <c r="H35" s="4">
        <v>0</v>
      </c>
      <c r="I35" s="4"/>
      <c r="J35" s="4">
        <v>0</v>
      </c>
      <c r="K35" s="4"/>
      <c r="L35" s="4"/>
      <c r="M35" s="4"/>
      <c r="N35" s="2"/>
      <c r="O35" s="2"/>
      <c r="P35" s="2"/>
    </row>
    <row r="36" spans="1:16" ht="15.75" hidden="1">
      <c r="A36" s="7" t="s">
        <v>35</v>
      </c>
      <c r="B36" s="7"/>
      <c r="C36" s="7"/>
      <c r="D36" s="7"/>
      <c r="E36" s="7"/>
      <c r="F36" s="4"/>
      <c r="G36" s="4"/>
      <c r="H36" s="4"/>
      <c r="I36" s="4"/>
      <c r="J36" s="4"/>
      <c r="K36" s="4"/>
      <c r="L36" s="4"/>
      <c r="M36" s="4"/>
      <c r="N36" s="2"/>
      <c r="O36" s="2"/>
      <c r="P36" s="2"/>
    </row>
    <row r="37" spans="1:16" ht="15.75" hidden="1">
      <c r="A37" s="7" t="s">
        <v>36</v>
      </c>
      <c r="B37" s="7"/>
      <c r="C37" s="7"/>
      <c r="D37" s="7"/>
      <c r="E37" s="7"/>
      <c r="F37" s="4"/>
      <c r="G37" s="4"/>
      <c r="H37" s="4"/>
      <c r="I37" s="4"/>
      <c r="J37" s="4"/>
      <c r="K37" s="4"/>
      <c r="L37" s="4">
        <f>SUM(F37:J37)</f>
        <v>0</v>
      </c>
      <c r="M37" s="4"/>
      <c r="N37" s="2"/>
      <c r="O37" s="2"/>
      <c r="P37" s="2"/>
    </row>
    <row r="38" spans="1:16" ht="15.75" hidden="1">
      <c r="A38" s="7"/>
      <c r="B38" s="7"/>
      <c r="C38" s="7"/>
      <c r="D38" s="7"/>
      <c r="E38" s="7"/>
      <c r="F38" s="4"/>
      <c r="G38" s="4"/>
      <c r="H38" s="4"/>
      <c r="I38" s="4"/>
      <c r="J38" s="4"/>
      <c r="K38" s="4"/>
      <c r="L38" s="4"/>
      <c r="M38" s="4"/>
      <c r="N38" s="2"/>
      <c r="O38" s="2"/>
      <c r="P38" s="2"/>
    </row>
    <row r="39" spans="1:16" ht="15.75" hidden="1">
      <c r="A39" s="7" t="s">
        <v>15</v>
      </c>
      <c r="B39" s="7"/>
      <c r="C39" s="7"/>
      <c r="D39" s="7"/>
      <c r="E39" s="7"/>
      <c r="F39" s="4">
        <v>0</v>
      </c>
      <c r="G39" s="4"/>
      <c r="H39" s="4">
        <v>0</v>
      </c>
      <c r="I39" s="4"/>
      <c r="J39" s="4">
        <v>0</v>
      </c>
      <c r="K39" s="4"/>
      <c r="L39" s="4">
        <f>SUM(F39:J39)</f>
        <v>0</v>
      </c>
      <c r="M39" s="4"/>
      <c r="N39" s="2"/>
      <c r="O39" s="2"/>
      <c r="P39" s="2"/>
    </row>
    <row r="40" spans="1:16" ht="15.75" hidden="1">
      <c r="A40" s="7"/>
      <c r="B40" s="7"/>
      <c r="C40" s="7"/>
      <c r="D40" s="7"/>
      <c r="E40" s="7"/>
      <c r="F40" s="4"/>
      <c r="G40" s="4"/>
      <c r="H40" s="4"/>
      <c r="I40" s="4"/>
      <c r="J40" s="4"/>
      <c r="K40" s="4"/>
      <c r="L40" s="4"/>
      <c r="M40" s="4"/>
      <c r="N40" s="2"/>
      <c r="O40" s="2"/>
      <c r="P40" s="2"/>
    </row>
    <row r="41" spans="1:16" ht="15.75" hidden="1">
      <c r="A41" s="7" t="s">
        <v>28</v>
      </c>
      <c r="B41" s="7"/>
      <c r="C41" s="7"/>
      <c r="D41" s="7"/>
      <c r="E41" s="7"/>
      <c r="F41" s="4">
        <v>0</v>
      </c>
      <c r="G41" s="4"/>
      <c r="H41" s="4">
        <v>0</v>
      </c>
      <c r="I41" s="4"/>
      <c r="J41" s="4">
        <v>0</v>
      </c>
      <c r="K41" s="4"/>
      <c r="L41" s="4">
        <f>SUM(F41:J41)</f>
        <v>0</v>
      </c>
      <c r="M41" s="4"/>
      <c r="N41" s="2"/>
      <c r="O41" s="2"/>
      <c r="P41" s="2"/>
    </row>
    <row r="42" spans="1:16" ht="15.75" hidden="1">
      <c r="A42" s="7"/>
      <c r="B42" s="7"/>
      <c r="C42" s="7"/>
      <c r="D42" s="7"/>
      <c r="E42" s="7"/>
      <c r="F42" s="4"/>
      <c r="G42" s="4"/>
      <c r="H42" s="4"/>
      <c r="I42" s="4"/>
      <c r="J42" s="4"/>
      <c r="K42" s="4"/>
      <c r="L42" s="4"/>
      <c r="M42" s="4"/>
      <c r="N42" s="2"/>
      <c r="O42" s="2"/>
      <c r="P42" s="2"/>
    </row>
    <row r="43" spans="1:16" ht="15.75" hidden="1">
      <c r="A43" s="28" t="s">
        <v>32</v>
      </c>
      <c r="B43" s="28"/>
      <c r="C43" s="28"/>
      <c r="D43" s="28"/>
      <c r="E43" s="28"/>
      <c r="F43" s="32">
        <f>SUM(F33:F41)</f>
        <v>0</v>
      </c>
      <c r="G43" s="32"/>
      <c r="H43" s="32">
        <f>SUM(H33:H41)</f>
        <v>0</v>
      </c>
      <c r="I43" s="32"/>
      <c r="J43" s="32">
        <f>SUM(J33:J41)</f>
        <v>0</v>
      </c>
      <c r="K43" s="32"/>
      <c r="L43" s="32">
        <f>SUM(L33:L41)</f>
        <v>0</v>
      </c>
      <c r="M43" s="36"/>
      <c r="N43" s="2"/>
      <c r="O43" s="2"/>
      <c r="P43" s="2"/>
    </row>
    <row r="44" spans="1:16" ht="15.75" hidden="1">
      <c r="A44" s="7"/>
      <c r="B44" s="7"/>
      <c r="C44" s="7"/>
      <c r="D44" s="7"/>
      <c r="E44" s="7"/>
      <c r="F44" s="4"/>
      <c r="G44" s="4"/>
      <c r="H44" s="4"/>
      <c r="I44" s="4"/>
      <c r="J44" s="4"/>
      <c r="K44" s="4"/>
      <c r="L44" s="4"/>
      <c r="M44" s="4"/>
      <c r="N44" s="2"/>
      <c r="O44" s="2"/>
      <c r="P44" s="2"/>
    </row>
    <row r="45" spans="1:16" ht="15.75">
      <c r="A45" s="1"/>
      <c r="B45" s="1"/>
      <c r="C45" s="1"/>
      <c r="D45" s="1"/>
      <c r="E45" s="1"/>
      <c r="J45" s="59"/>
      <c r="M45" s="2"/>
      <c r="N45" s="2"/>
      <c r="O45" s="2"/>
      <c r="P45" s="2"/>
    </row>
    <row r="46" spans="1:16" ht="15.75" hidden="1">
      <c r="A46" s="17"/>
      <c r="B46" s="17"/>
      <c r="C46" s="17"/>
      <c r="D46" s="17"/>
      <c r="E46" s="17"/>
      <c r="F46" s="7"/>
      <c r="G46" s="7"/>
      <c r="H46" s="7"/>
      <c r="I46" s="7"/>
      <c r="J46" s="7"/>
      <c r="K46" s="7"/>
      <c r="L46" s="7"/>
      <c r="M46" s="2"/>
      <c r="N46" s="2"/>
      <c r="O46" s="2"/>
      <c r="P46" s="2"/>
    </row>
    <row r="47" spans="1:16" ht="15.75" hidden="1">
      <c r="A47" s="7"/>
      <c r="B47" s="7"/>
      <c r="C47" s="7"/>
      <c r="D47" s="7"/>
      <c r="E47" s="7"/>
      <c r="F47" s="88" t="s">
        <v>46</v>
      </c>
      <c r="G47" s="88"/>
      <c r="H47" s="88" t="s">
        <v>53</v>
      </c>
      <c r="I47" s="88"/>
      <c r="J47" s="88"/>
      <c r="K47" s="88"/>
      <c r="L47" s="9"/>
      <c r="M47" s="2"/>
      <c r="N47" s="2"/>
      <c r="O47" s="2"/>
      <c r="P47" s="2"/>
    </row>
    <row r="48" spans="1:16" ht="15.75" hidden="1">
      <c r="A48" s="7"/>
      <c r="B48" s="7"/>
      <c r="C48" s="7"/>
      <c r="D48" s="9" t="s">
        <v>45</v>
      </c>
      <c r="E48" s="9"/>
      <c r="F48" s="9" t="s">
        <v>29</v>
      </c>
      <c r="G48" s="9"/>
      <c r="H48" s="9" t="s">
        <v>24</v>
      </c>
      <c r="I48" s="9"/>
      <c r="J48" s="9" t="s">
        <v>26</v>
      </c>
      <c r="K48" s="9"/>
      <c r="L48" s="9"/>
      <c r="M48" s="2"/>
      <c r="N48" s="2"/>
      <c r="O48" s="2"/>
      <c r="P48" s="2"/>
    </row>
    <row r="49" spans="1:16" ht="15.75" hidden="1">
      <c r="A49" s="7"/>
      <c r="B49" s="7"/>
      <c r="C49" s="7"/>
      <c r="D49" s="9" t="s">
        <v>24</v>
      </c>
      <c r="E49" s="9"/>
      <c r="F49" s="9" t="s">
        <v>33</v>
      </c>
      <c r="G49" s="9"/>
      <c r="H49" s="9" t="s">
        <v>25</v>
      </c>
      <c r="I49" s="9"/>
      <c r="J49" s="9" t="s">
        <v>27</v>
      </c>
      <c r="K49" s="9"/>
      <c r="L49" s="9" t="s">
        <v>4</v>
      </c>
      <c r="M49" s="2"/>
      <c r="N49" s="2"/>
      <c r="O49" s="2"/>
      <c r="P49" s="2"/>
    </row>
    <row r="50" spans="1:16" ht="15.75" hidden="1">
      <c r="A50" s="7"/>
      <c r="B50" s="7"/>
      <c r="C50" s="7"/>
      <c r="D50" s="27" t="s">
        <v>1</v>
      </c>
      <c r="E50" s="9"/>
      <c r="F50" s="27" t="s">
        <v>1</v>
      </c>
      <c r="G50" s="9"/>
      <c r="H50" s="27" t="s">
        <v>1</v>
      </c>
      <c r="I50" s="9"/>
      <c r="J50" s="27" t="s">
        <v>1</v>
      </c>
      <c r="K50" s="9"/>
      <c r="L50" s="27" t="s">
        <v>1</v>
      </c>
      <c r="M50" s="2"/>
      <c r="N50" s="2"/>
      <c r="O50" s="2"/>
      <c r="P50" s="2"/>
    </row>
    <row r="51" spans="1:16" ht="15.75" hidden="1">
      <c r="A51" s="7"/>
      <c r="B51" s="7"/>
      <c r="C51" s="7"/>
      <c r="D51" s="7"/>
      <c r="E51" s="7"/>
      <c r="F51" s="9"/>
      <c r="G51" s="9"/>
      <c r="H51" s="9"/>
      <c r="I51" s="9"/>
      <c r="J51" s="9"/>
      <c r="K51" s="9"/>
      <c r="L51" s="9"/>
      <c r="M51" s="2"/>
      <c r="N51" s="2"/>
      <c r="O51" s="2"/>
      <c r="P51" s="2"/>
    </row>
    <row r="52" spans="1:16" ht="15.75" hidden="1">
      <c r="A52" s="35" t="s">
        <v>56</v>
      </c>
      <c r="B52" s="35"/>
      <c r="C52" s="35"/>
      <c r="D52" s="35"/>
      <c r="E52" s="35"/>
      <c r="F52" s="7"/>
      <c r="G52" s="7"/>
      <c r="H52" s="7"/>
      <c r="I52" s="7"/>
      <c r="J52" s="7"/>
      <c r="K52" s="7"/>
      <c r="L52" s="7"/>
      <c r="M52" s="2"/>
      <c r="N52" s="2"/>
      <c r="O52" s="2"/>
      <c r="P52" s="2"/>
    </row>
    <row r="53" spans="1:16" ht="15.75" hidden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2"/>
      <c r="N53" s="2"/>
      <c r="O53" s="2"/>
      <c r="P53" s="2"/>
    </row>
    <row r="54" spans="1:16" ht="15.75" hidden="1">
      <c r="A54" s="7" t="s">
        <v>31</v>
      </c>
      <c r="B54" s="7"/>
      <c r="C54" s="7"/>
      <c r="D54" s="18">
        <v>75831</v>
      </c>
      <c r="E54" s="18"/>
      <c r="F54" s="18">
        <v>4267.899</v>
      </c>
      <c r="G54" s="18"/>
      <c r="H54" s="18">
        <v>9.181</v>
      </c>
      <c r="I54" s="18"/>
      <c r="J54" s="18">
        <v>45677.994</v>
      </c>
      <c r="K54" s="18"/>
      <c r="L54" s="18">
        <f>SUM(D54:J54)</f>
        <v>125786.074</v>
      </c>
      <c r="M54" s="2"/>
      <c r="N54" s="2"/>
      <c r="O54" s="2"/>
      <c r="P54" s="2"/>
    </row>
    <row r="55" spans="1:16" ht="15.75" hidden="1">
      <c r="A55" s="7"/>
      <c r="B55" s="7"/>
      <c r="C55" s="7"/>
      <c r="D55" s="14"/>
      <c r="E55" s="14"/>
      <c r="F55" s="18"/>
      <c r="G55" s="18"/>
      <c r="H55" s="18"/>
      <c r="I55" s="18"/>
      <c r="J55" s="18"/>
      <c r="K55" s="18"/>
      <c r="L55" s="18"/>
      <c r="M55" s="2"/>
      <c r="N55" s="2"/>
      <c r="O55" s="2"/>
      <c r="P55" s="2"/>
    </row>
    <row r="56" spans="1:16" ht="15.75" hidden="1">
      <c r="A56" s="7" t="s">
        <v>34</v>
      </c>
      <c r="B56" s="7"/>
      <c r="C56" s="7"/>
      <c r="D56" s="19">
        <v>0</v>
      </c>
      <c r="E56" s="19"/>
      <c r="F56" s="18">
        <v>0</v>
      </c>
      <c r="G56" s="18"/>
      <c r="H56" s="18">
        <v>0</v>
      </c>
      <c r="I56" s="18"/>
      <c r="J56" s="18">
        <v>0</v>
      </c>
      <c r="K56" s="18"/>
      <c r="L56" s="18">
        <f>SUM(D56:J56)</f>
        <v>0</v>
      </c>
      <c r="M56" s="2"/>
      <c r="N56" s="2"/>
      <c r="O56" s="2"/>
      <c r="P56" s="2"/>
    </row>
    <row r="57" spans="1:16" ht="15.75" hidden="1">
      <c r="A57" s="7" t="s">
        <v>55</v>
      </c>
      <c r="B57" s="7"/>
      <c r="C57" s="7"/>
      <c r="D57" s="19"/>
      <c r="E57" s="19"/>
      <c r="F57" s="18"/>
      <c r="G57" s="18"/>
      <c r="H57" s="18"/>
      <c r="I57" s="18"/>
      <c r="J57" s="18"/>
      <c r="K57" s="18"/>
      <c r="L57" s="18"/>
      <c r="M57" s="2"/>
      <c r="N57" s="2"/>
      <c r="O57" s="2"/>
      <c r="P57" s="2"/>
    </row>
    <row r="58" spans="1:16" ht="15.75" hidden="1">
      <c r="A58" s="7"/>
      <c r="B58" s="7"/>
      <c r="C58" s="7"/>
      <c r="D58" s="19"/>
      <c r="E58" s="19"/>
      <c r="F58" s="18"/>
      <c r="G58" s="18"/>
      <c r="H58" s="18"/>
      <c r="I58" s="18"/>
      <c r="J58" s="18"/>
      <c r="K58" s="18"/>
      <c r="L58" s="18"/>
      <c r="M58" s="2"/>
      <c r="N58" s="2"/>
      <c r="O58" s="2"/>
      <c r="P58" s="2"/>
    </row>
    <row r="59" spans="1:16" ht="15.75" hidden="1">
      <c r="A59" s="7" t="s">
        <v>15</v>
      </c>
      <c r="B59" s="7"/>
      <c r="C59" s="7"/>
      <c r="D59" s="19">
        <v>0</v>
      </c>
      <c r="E59" s="19"/>
      <c r="F59" s="18">
        <v>0</v>
      </c>
      <c r="G59" s="18"/>
      <c r="H59" s="18">
        <v>0</v>
      </c>
      <c r="I59" s="18"/>
      <c r="J59" s="18">
        <v>0</v>
      </c>
      <c r="K59" s="18"/>
      <c r="L59" s="18">
        <f>SUM(D59:J59)</f>
        <v>0</v>
      </c>
      <c r="M59" s="2"/>
      <c r="N59" s="2"/>
      <c r="O59" s="2"/>
      <c r="P59" s="2"/>
    </row>
    <row r="60" spans="1:16" ht="15.75" hidden="1">
      <c r="A60" s="7"/>
      <c r="B60" s="7"/>
      <c r="C60" s="7"/>
      <c r="D60" s="19"/>
      <c r="E60" s="19"/>
      <c r="F60" s="18"/>
      <c r="G60" s="18"/>
      <c r="H60" s="18"/>
      <c r="I60" s="18"/>
      <c r="J60" s="18"/>
      <c r="K60" s="18"/>
      <c r="L60" s="18"/>
      <c r="M60" s="2"/>
      <c r="N60" s="2"/>
      <c r="O60" s="2"/>
      <c r="P60" s="2"/>
    </row>
    <row r="61" spans="1:12" ht="15.75" hidden="1">
      <c r="A61" s="7" t="s">
        <v>47</v>
      </c>
      <c r="B61" s="7"/>
      <c r="C61" s="7"/>
      <c r="D61" s="19"/>
      <c r="E61" s="19"/>
      <c r="F61" s="18"/>
      <c r="G61" s="18"/>
      <c r="H61" s="18"/>
      <c r="I61" s="18"/>
      <c r="J61" s="18">
        <v>0</v>
      </c>
      <c r="K61" s="18"/>
      <c r="L61" s="18">
        <f>SUM(D61:J61)</f>
        <v>0</v>
      </c>
    </row>
    <row r="62" spans="1:12" ht="15.75" hidden="1">
      <c r="A62" s="7"/>
      <c r="B62" s="7"/>
      <c r="C62" s="7"/>
      <c r="D62" s="19"/>
      <c r="E62" s="19"/>
      <c r="F62" s="18"/>
      <c r="G62" s="18"/>
      <c r="H62" s="18"/>
      <c r="I62" s="18"/>
      <c r="J62" s="18"/>
      <c r="K62" s="18"/>
      <c r="L62" s="18"/>
    </row>
    <row r="63" spans="1:12" ht="15.75" hidden="1">
      <c r="A63" s="7" t="s">
        <v>28</v>
      </c>
      <c r="B63" s="7"/>
      <c r="C63" s="7"/>
      <c r="D63" s="19">
        <v>0</v>
      </c>
      <c r="E63" s="19"/>
      <c r="F63" s="18">
        <v>0</v>
      </c>
      <c r="G63" s="18"/>
      <c r="H63" s="18">
        <v>0</v>
      </c>
      <c r="I63" s="18"/>
      <c r="J63" s="18">
        <v>7571.682</v>
      </c>
      <c r="K63" s="18"/>
      <c r="L63" s="18">
        <f>SUM(D63:J63)</f>
        <v>7571.682</v>
      </c>
    </row>
    <row r="64" spans="1:12" ht="15.75" hidden="1">
      <c r="A64" s="7"/>
      <c r="B64" s="7"/>
      <c r="C64" s="7"/>
      <c r="D64" s="14"/>
      <c r="E64" s="14"/>
      <c r="F64" s="18"/>
      <c r="G64" s="18"/>
      <c r="H64" s="18"/>
      <c r="I64" s="18"/>
      <c r="J64" s="18"/>
      <c r="K64" s="18"/>
      <c r="L64" s="18"/>
    </row>
    <row r="65" spans="1:12" ht="16.5" hidden="1" thickBot="1">
      <c r="A65" s="37" t="s">
        <v>54</v>
      </c>
      <c r="B65" s="37"/>
      <c r="C65" s="37"/>
      <c r="D65" s="33">
        <f>SUM(D54:D63)</f>
        <v>75831</v>
      </c>
      <c r="E65" s="33"/>
      <c r="F65" s="33">
        <f>SUM(F54:F63)</f>
        <v>4267.899</v>
      </c>
      <c r="G65" s="33"/>
      <c r="H65" s="33">
        <f>SUM(H54:H63)</f>
        <v>9.181</v>
      </c>
      <c r="I65" s="33"/>
      <c r="J65" s="33">
        <f>SUM(J54:J63)</f>
        <v>53249.676</v>
      </c>
      <c r="K65" s="33"/>
      <c r="L65" s="33">
        <f>SUM(L54:L63)</f>
        <v>133357.756</v>
      </c>
    </row>
    <row r="66" spans="1:12" ht="15.75" hidden="1">
      <c r="A66" s="7"/>
      <c r="B66" s="7"/>
      <c r="C66" s="7"/>
      <c r="D66" s="14"/>
      <c r="E66" s="14"/>
      <c r="F66" s="18"/>
      <c r="G66" s="18"/>
      <c r="H66" s="18"/>
      <c r="I66" s="18"/>
      <c r="J66" s="18"/>
      <c r="K66" s="18"/>
      <c r="L66" s="18"/>
    </row>
    <row r="67" spans="1:5" ht="15.75">
      <c r="A67" s="1" t="s">
        <v>148</v>
      </c>
      <c r="B67" s="1"/>
      <c r="C67" s="1"/>
      <c r="D67" s="1"/>
      <c r="E67" s="1"/>
    </row>
    <row r="68" spans="1:15" ht="15.75">
      <c r="A68" s="17"/>
      <c r="B68" s="17"/>
      <c r="C68" s="17"/>
      <c r="D68" s="17"/>
      <c r="E68" s="17"/>
      <c r="F68" s="7"/>
      <c r="G68" s="7"/>
      <c r="H68" s="7"/>
      <c r="I68" s="7"/>
      <c r="J68" s="7"/>
      <c r="K68" s="7"/>
      <c r="L68" s="7"/>
      <c r="N68" s="5" t="s">
        <v>93</v>
      </c>
      <c r="O68" s="5" t="s">
        <v>4</v>
      </c>
    </row>
    <row r="69" spans="1:15" ht="15.75">
      <c r="A69" s="17"/>
      <c r="B69" s="17"/>
      <c r="C69" s="17"/>
      <c r="D69" s="87" t="s">
        <v>96</v>
      </c>
      <c r="E69" s="87"/>
      <c r="F69" s="87"/>
      <c r="G69" s="87"/>
      <c r="H69" s="87"/>
      <c r="I69" s="87"/>
      <c r="J69" s="87"/>
      <c r="K69" s="87"/>
      <c r="L69" s="87"/>
      <c r="N69" s="5" t="s">
        <v>94</v>
      </c>
      <c r="O69" s="5" t="s">
        <v>95</v>
      </c>
    </row>
    <row r="70" spans="1:12" ht="15.75">
      <c r="A70" s="17"/>
      <c r="B70" s="7"/>
      <c r="C70" s="7"/>
      <c r="D70" s="7"/>
      <c r="E70" s="7"/>
      <c r="F70" s="88" t="s">
        <v>46</v>
      </c>
      <c r="G70" s="88"/>
      <c r="H70" s="88" t="s">
        <v>53</v>
      </c>
      <c r="I70" s="88"/>
      <c r="J70" s="88"/>
      <c r="K70" s="88"/>
      <c r="L70" s="9"/>
    </row>
    <row r="71" spans="1:12" ht="15.75">
      <c r="A71" s="7"/>
      <c r="B71" s="7"/>
      <c r="C71" s="7"/>
      <c r="D71" s="9" t="s">
        <v>45</v>
      </c>
      <c r="E71" s="9"/>
      <c r="F71" s="9" t="s">
        <v>29</v>
      </c>
      <c r="G71" s="9"/>
      <c r="H71" s="9" t="s">
        <v>24</v>
      </c>
      <c r="I71" s="9"/>
      <c r="J71" s="9" t="s">
        <v>26</v>
      </c>
      <c r="K71" s="9"/>
      <c r="L71" s="9"/>
    </row>
    <row r="72" spans="1:12" ht="15.75">
      <c r="A72" s="7"/>
      <c r="B72" s="7"/>
      <c r="C72" s="7"/>
      <c r="D72" s="9" t="s">
        <v>24</v>
      </c>
      <c r="E72" s="9"/>
      <c r="F72" s="9" t="s">
        <v>33</v>
      </c>
      <c r="G72" s="9"/>
      <c r="H72" s="9" t="s">
        <v>25</v>
      </c>
      <c r="I72" s="9"/>
      <c r="J72" s="9" t="s">
        <v>27</v>
      </c>
      <c r="K72" s="9"/>
      <c r="L72" s="9" t="s">
        <v>4</v>
      </c>
    </row>
    <row r="73" spans="1:15" ht="15.75">
      <c r="A73" s="7"/>
      <c r="B73" s="7"/>
      <c r="C73" s="7"/>
      <c r="D73" s="27" t="s">
        <v>1</v>
      </c>
      <c r="E73" s="9"/>
      <c r="F73" s="27" t="s">
        <v>1</v>
      </c>
      <c r="G73" s="9"/>
      <c r="H73" s="27" t="s">
        <v>1</v>
      </c>
      <c r="I73" s="9"/>
      <c r="J73" s="27" t="s">
        <v>1</v>
      </c>
      <c r="K73" s="9"/>
      <c r="L73" s="27" t="s">
        <v>1</v>
      </c>
      <c r="N73" s="27" t="s">
        <v>1</v>
      </c>
      <c r="O73" s="27" t="s">
        <v>1</v>
      </c>
    </row>
    <row r="74" spans="1:12" ht="15.75">
      <c r="A74" s="7"/>
      <c r="B74" s="7"/>
      <c r="C74" s="7"/>
      <c r="D74" s="7"/>
      <c r="E74" s="7"/>
      <c r="F74" s="9"/>
      <c r="G74" s="9"/>
      <c r="H74" s="9"/>
      <c r="I74" s="9"/>
      <c r="J74" s="9"/>
      <c r="K74" s="9"/>
      <c r="L74" s="9"/>
    </row>
    <row r="75" spans="1:12" ht="15.75">
      <c r="A75" s="7"/>
      <c r="B75" s="35"/>
      <c r="C75" s="35"/>
      <c r="D75" s="35"/>
      <c r="E75" s="35"/>
      <c r="F75" s="7"/>
      <c r="G75" s="7"/>
      <c r="H75" s="7"/>
      <c r="I75" s="7"/>
      <c r="J75" s="7"/>
      <c r="K75" s="7"/>
      <c r="L75" s="7"/>
    </row>
    <row r="76" spans="1:12" ht="15.75">
      <c r="A76" s="35" t="s">
        <v>139</v>
      </c>
      <c r="B76" s="7"/>
      <c r="C76" s="7"/>
      <c r="D76" s="35"/>
      <c r="E76" s="35"/>
      <c r="F76" s="7"/>
      <c r="G76" s="7"/>
      <c r="H76" s="7"/>
      <c r="I76" s="7"/>
      <c r="J76" s="7"/>
      <c r="K76" s="7"/>
      <c r="L76" s="7"/>
    </row>
    <row r="77" spans="1:14" ht="15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N77" s="59"/>
    </row>
    <row r="78" spans="1:15" ht="15.75">
      <c r="A78" s="7" t="s">
        <v>115</v>
      </c>
      <c r="B78" s="7"/>
      <c r="C78" s="7"/>
      <c r="D78" s="4">
        <v>75831</v>
      </c>
      <c r="E78" s="4"/>
      <c r="F78" s="4">
        <v>4267.89904</v>
      </c>
      <c r="G78" s="4"/>
      <c r="H78" s="4">
        <v>9.179929999999702</v>
      </c>
      <c r="I78" s="4"/>
      <c r="J78" s="4">
        <v>66629</v>
      </c>
      <c r="K78" s="4"/>
      <c r="L78" s="4">
        <f>SUM(D78:J78)</f>
        <v>146737.07897</v>
      </c>
      <c r="N78" s="2">
        <v>2531</v>
      </c>
      <c r="O78" s="59">
        <f>+L78+N78</f>
        <v>149268.07897</v>
      </c>
    </row>
    <row r="79" spans="1:12" ht="15.75">
      <c r="A79" s="7"/>
      <c r="B79" s="7"/>
      <c r="C79" s="7"/>
      <c r="D79" s="4"/>
      <c r="E79" s="4"/>
      <c r="F79" s="4"/>
      <c r="G79" s="4"/>
      <c r="H79" s="4"/>
      <c r="I79" s="4"/>
      <c r="J79" s="4"/>
      <c r="K79" s="4"/>
      <c r="L79" s="4"/>
    </row>
    <row r="80" spans="1:12" ht="15.75">
      <c r="A80" s="7"/>
      <c r="B80" s="7"/>
      <c r="C80" s="7"/>
      <c r="D80" s="15"/>
      <c r="E80" s="15"/>
      <c r="F80" s="4"/>
      <c r="G80" s="4"/>
      <c r="H80" s="4"/>
      <c r="I80" s="4"/>
      <c r="J80" s="4"/>
      <c r="K80" s="4"/>
      <c r="L80" s="4"/>
    </row>
    <row r="81" spans="1:15" ht="15.75">
      <c r="A81" s="7" t="s">
        <v>6</v>
      </c>
      <c r="B81" s="7"/>
      <c r="C81" s="7"/>
      <c r="D81" s="15">
        <v>0</v>
      </c>
      <c r="E81" s="15"/>
      <c r="F81" s="4">
        <v>0</v>
      </c>
      <c r="G81" s="4"/>
      <c r="H81" s="4">
        <v>0</v>
      </c>
      <c r="I81" s="4"/>
      <c r="J81" s="4">
        <v>-13915</v>
      </c>
      <c r="K81" s="4"/>
      <c r="L81" s="4">
        <f>SUM(D81:J81)</f>
        <v>-13915</v>
      </c>
      <c r="N81" s="2">
        <v>-770</v>
      </c>
      <c r="O81" s="59">
        <f>+L81+N81</f>
        <v>-14685</v>
      </c>
    </row>
    <row r="82" spans="1:12" ht="15.75">
      <c r="A82" s="7"/>
      <c r="B82" s="7"/>
      <c r="C82" s="7"/>
      <c r="D82" s="15"/>
      <c r="E82" s="15"/>
      <c r="F82" s="4"/>
      <c r="G82" s="4"/>
      <c r="H82" s="4"/>
      <c r="I82" s="4"/>
      <c r="J82" s="4"/>
      <c r="K82" s="4"/>
      <c r="L82" s="4"/>
    </row>
    <row r="83" spans="1:12" ht="15.75">
      <c r="A83" s="7"/>
      <c r="B83" s="7"/>
      <c r="C83" s="7"/>
      <c r="D83" s="15"/>
      <c r="E83" s="15"/>
      <c r="F83" s="4"/>
      <c r="G83" s="4"/>
      <c r="H83" s="4"/>
      <c r="I83" s="4"/>
      <c r="J83" s="4"/>
      <c r="K83" s="4"/>
      <c r="L83" s="4"/>
    </row>
    <row r="84" spans="1:12" ht="15.75">
      <c r="A84" s="7" t="s">
        <v>132</v>
      </c>
      <c r="B84" s="7"/>
      <c r="C84" s="7"/>
      <c r="D84" s="15"/>
      <c r="E84" s="15"/>
      <c r="F84" s="4"/>
      <c r="G84" s="4"/>
      <c r="H84" s="4"/>
      <c r="I84" s="4"/>
      <c r="J84" s="4"/>
      <c r="K84" s="4"/>
      <c r="L84" s="4"/>
    </row>
    <row r="85" spans="1:15" ht="15.75">
      <c r="A85" s="7" t="s">
        <v>133</v>
      </c>
      <c r="B85" s="7"/>
      <c r="C85" s="7"/>
      <c r="D85" s="15"/>
      <c r="E85" s="15"/>
      <c r="F85" s="4"/>
      <c r="G85" s="4"/>
      <c r="H85" s="4">
        <v>9454</v>
      </c>
      <c r="I85" s="4"/>
      <c r="J85" s="4">
        <v>0</v>
      </c>
      <c r="K85" s="4"/>
      <c r="L85" s="4">
        <f>SUM(D85:J85)</f>
        <v>9454</v>
      </c>
      <c r="N85" s="2">
        <v>0</v>
      </c>
      <c r="O85" s="59">
        <f>+L85+N85</f>
        <v>9454</v>
      </c>
    </row>
    <row r="86" spans="1:12" ht="15.75">
      <c r="A86" s="7"/>
      <c r="B86" s="7"/>
      <c r="C86" s="7"/>
      <c r="D86" s="15"/>
      <c r="E86" s="15"/>
      <c r="F86" s="4"/>
      <c r="G86" s="4"/>
      <c r="H86" s="4"/>
      <c r="I86" s="4"/>
      <c r="J86" s="4"/>
      <c r="K86" s="4"/>
      <c r="L86" s="4"/>
    </row>
    <row r="87" spans="1:12" ht="15.75">
      <c r="A87" s="7" t="s">
        <v>141</v>
      </c>
      <c r="B87" s="7"/>
      <c r="C87" s="7"/>
      <c r="D87" s="15"/>
      <c r="E87" s="15"/>
      <c r="F87" s="4"/>
      <c r="G87" s="4"/>
      <c r="H87" s="4">
        <v>-7045</v>
      </c>
      <c r="I87" s="4"/>
      <c r="J87" s="4">
        <v>7045</v>
      </c>
      <c r="K87" s="4"/>
      <c r="L87" s="4"/>
    </row>
    <row r="88" spans="1:12" ht="15.75">
      <c r="A88" s="7"/>
      <c r="B88" s="7"/>
      <c r="C88" s="7"/>
      <c r="D88" s="15"/>
      <c r="E88" s="15"/>
      <c r="F88" s="4"/>
      <c r="G88" s="4"/>
      <c r="H88" s="4"/>
      <c r="I88" s="4"/>
      <c r="J88" s="4"/>
      <c r="K88" s="4"/>
      <c r="L88" s="4"/>
    </row>
    <row r="89" spans="1:15" ht="15.75">
      <c r="A89" s="7" t="s">
        <v>97</v>
      </c>
      <c r="B89" s="7"/>
      <c r="C89" s="7"/>
      <c r="D89" s="15">
        <v>0</v>
      </c>
      <c r="E89" s="15"/>
      <c r="F89" s="4">
        <v>0</v>
      </c>
      <c r="G89" s="4"/>
      <c r="H89" s="4">
        <v>0</v>
      </c>
      <c r="I89" s="4"/>
      <c r="J89" s="18">
        <f>+ConCPL!J38</f>
        <v>21906</v>
      </c>
      <c r="K89" s="4"/>
      <c r="L89" s="4">
        <f>SUM(D89:J89)</f>
        <v>21906</v>
      </c>
      <c r="N89" s="2">
        <f>+ConCPL!J40</f>
        <v>1340</v>
      </c>
      <c r="O89" s="59">
        <f>+L89+N89</f>
        <v>23246</v>
      </c>
    </row>
    <row r="90" spans="1:12" ht="15.75">
      <c r="A90" s="7"/>
      <c r="B90" s="7"/>
      <c r="C90" s="7"/>
      <c r="D90" s="15"/>
      <c r="E90" s="15"/>
      <c r="F90" s="4"/>
      <c r="G90" s="4"/>
      <c r="H90" s="4"/>
      <c r="I90" s="4"/>
      <c r="J90" s="18"/>
      <c r="K90" s="4"/>
      <c r="L90" s="4"/>
    </row>
    <row r="91" spans="1:12" ht="15.75">
      <c r="A91" s="7"/>
      <c r="B91" s="7"/>
      <c r="C91" s="7"/>
      <c r="D91" s="7"/>
      <c r="E91" s="7"/>
      <c r="F91" s="4"/>
      <c r="G91" s="4"/>
      <c r="H91" s="4"/>
      <c r="I91" s="4"/>
      <c r="J91" s="4"/>
      <c r="K91" s="4"/>
      <c r="L91" s="4"/>
    </row>
    <row r="92" spans="1:15" ht="16.5" thickBot="1">
      <c r="A92" s="37" t="s">
        <v>140</v>
      </c>
      <c r="B92" s="37"/>
      <c r="C92" s="37"/>
      <c r="D92" s="33">
        <f>SUM(D78:D91)</f>
        <v>75831</v>
      </c>
      <c r="E92" s="33"/>
      <c r="F92" s="33">
        <f>SUM(F78:F91)</f>
        <v>4267.89904</v>
      </c>
      <c r="G92" s="33"/>
      <c r="H92" s="33">
        <f>SUM(H78:H91)</f>
        <v>2418.1799300000002</v>
      </c>
      <c r="I92" s="33"/>
      <c r="J92" s="33">
        <f>SUM(J78:J91)</f>
        <v>81665</v>
      </c>
      <c r="K92" s="33"/>
      <c r="L92" s="33">
        <f>SUM(L78:L91)</f>
        <v>164182.07897</v>
      </c>
      <c r="M92" s="33">
        <f>SUM(M78:M91)</f>
        <v>0</v>
      </c>
      <c r="N92" s="33">
        <f>SUM(N78:N91)</f>
        <v>3101</v>
      </c>
      <c r="O92" s="33">
        <f>SUM(O78:O91)</f>
        <v>167283.07897</v>
      </c>
    </row>
    <row r="93" spans="1:12" ht="16.5" thickTop="1">
      <c r="A93" s="7"/>
      <c r="B93" s="7"/>
      <c r="C93" s="7"/>
      <c r="D93" s="7"/>
      <c r="E93" s="7"/>
      <c r="F93" s="4"/>
      <c r="G93" s="4"/>
      <c r="H93" s="4"/>
      <c r="I93" s="4"/>
      <c r="J93" s="4"/>
      <c r="K93" s="4"/>
      <c r="L93" s="4"/>
    </row>
    <row r="95" spans="1:3" ht="15.75">
      <c r="A95" s="38" t="s">
        <v>48</v>
      </c>
      <c r="B95" s="38"/>
      <c r="C95" s="38"/>
    </row>
    <row r="96" spans="1:3" ht="15.75">
      <c r="A96" s="20" t="s">
        <v>128</v>
      </c>
      <c r="B96" s="20"/>
      <c r="C96" s="20"/>
    </row>
  </sheetData>
  <sheetProtection/>
  <mergeCells count="8">
    <mergeCell ref="D11:L11"/>
    <mergeCell ref="D69:L69"/>
    <mergeCell ref="F12:G12"/>
    <mergeCell ref="H12:K12"/>
    <mergeCell ref="F70:G70"/>
    <mergeCell ref="H70:K70"/>
    <mergeCell ref="F47:G47"/>
    <mergeCell ref="H47:K47"/>
  </mergeCells>
  <printOptions/>
  <pageMargins left="1.05" right="0.51" top="0.65" bottom="0.53" header="0.5" footer="0.5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KELADI MAJU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WONG</dc:creator>
  <cp:keywords/>
  <dc:description/>
  <cp:lastModifiedBy>Jenny Ho</cp:lastModifiedBy>
  <cp:lastPrinted>2009-03-18T09:31:54Z</cp:lastPrinted>
  <dcterms:created xsi:type="dcterms:W3CDTF">1999-03-26T03:58:39Z</dcterms:created>
  <dcterms:modified xsi:type="dcterms:W3CDTF">2009-03-27T06:44:42Z</dcterms:modified>
  <cp:category/>
  <cp:version/>
  <cp:contentType/>
  <cp:contentStatus/>
</cp:coreProperties>
</file>